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C:\Users\user\Box\教育プログラム推進室\002.　2022年度\02. 2022年度 秋採用 ＆ 2023年度 春採用（予約）\2022年度 秋採用\01. 募集資料（確定版）\"/>
    </mc:Choice>
  </mc:AlternateContent>
  <xr:revisionPtr revIDLastSave="0" documentId="13_ncr:1_{FEA2B1D6-D9DF-4616-B308-795975D27BB6}" xr6:coauthVersionLast="47" xr6:coauthVersionMax="47" xr10:uidLastSave="{00000000-0000-0000-0000-000000000000}"/>
  <bookViews>
    <workbookView xWindow="-2310" yWindow="-16320" windowWidth="29040" windowHeight="15840" xr2:uid="{00000000-000D-0000-FFFF-FFFF00000000}"/>
  </bookViews>
  <sheets>
    <sheet name="日本語" sheetId="1" r:id="rId1"/>
    <sheet name="English" sheetId="4" r:id="rId2"/>
    <sheet name="事務室使用データ" sheetId="3" state="hidden" r:id="rId3"/>
  </sheets>
  <definedNames>
    <definedName name="_xlnm.Print_Area" localSheetId="1">English!$A:$Y</definedName>
    <definedName name="_xlnm.Print_Area" localSheetId="0">日本語!$A:$Y</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ga7k4RpI+dveUnltYl+6GfbtE8JQ=="/>
    </ext>
  </extLst>
</workbook>
</file>

<file path=xl/calcChain.xml><?xml version="1.0" encoding="utf-8"?>
<calcChain xmlns="http://schemas.openxmlformats.org/spreadsheetml/2006/main">
  <c r="C5" i="3" l="1"/>
  <c r="E5" i="3"/>
  <c r="E3" i="3"/>
  <c r="C3" i="3"/>
  <c r="J5" i="3"/>
  <c r="J4" i="3"/>
  <c r="J3" i="3"/>
  <c r="D5" i="3"/>
  <c r="F5" i="3"/>
  <c r="D4" i="3"/>
  <c r="F4" i="3"/>
  <c r="F3" i="3"/>
  <c r="D3" i="3"/>
  <c r="BB20" i="4"/>
  <c r="BC20" i="4"/>
  <c r="N5" i="3"/>
  <c r="BB29" i="4"/>
  <c r="BC29" i="4"/>
  <c r="BC32" i="4"/>
  <c r="E30" i="4"/>
  <c r="BD29" i="4"/>
  <c r="BD32" i="4"/>
  <c r="H30" i="4"/>
  <c r="BE29" i="4"/>
  <c r="BE32" i="4"/>
  <c r="K30" i="4"/>
  <c r="BF29" i="4"/>
  <c r="BF32" i="4"/>
  <c r="N30" i="4"/>
  <c r="BG29" i="4"/>
  <c r="BG32" i="4"/>
  <c r="Q30" i="4"/>
  <c r="BH29" i="4"/>
  <c r="BH32" i="4"/>
  <c r="T30" i="4"/>
  <c r="BI29" i="4"/>
  <c r="BI32" i="4"/>
  <c r="W30" i="4"/>
  <c r="M5" i="3"/>
  <c r="BB26" i="4"/>
  <c r="L5" i="3"/>
  <c r="K5" i="3"/>
  <c r="I5" i="3"/>
  <c r="H5" i="3"/>
  <c r="G5" i="3"/>
  <c r="A5" i="3"/>
  <c r="B5" i="3"/>
  <c r="AB32" i="4"/>
  <c r="AF32" i="4"/>
  <c r="AD39" i="4"/>
  <c r="AD37" i="4"/>
  <c r="V35" i="4"/>
  <c r="N35" i="4"/>
  <c r="G35" i="4"/>
  <c r="U34" i="4"/>
  <c r="I34" i="4"/>
  <c r="BJ32" i="4"/>
  <c r="E32" i="4"/>
  <c r="E31" i="4"/>
  <c r="BJ29" i="4"/>
  <c r="R29" i="4"/>
  <c r="K29" i="4"/>
  <c r="E29" i="4"/>
  <c r="T28" i="4"/>
  <c r="J28" i="4"/>
  <c r="T27" i="4"/>
  <c r="O27" i="4"/>
  <c r="J27" i="4"/>
  <c r="E27" i="4"/>
  <c r="BC21" i="4"/>
  <c r="BD21" i="4"/>
  <c r="BE21" i="4"/>
  <c r="BF21" i="4"/>
  <c r="BG21" i="4"/>
  <c r="BH21" i="4"/>
  <c r="BI21" i="4"/>
  <c r="BJ21" i="4"/>
  <c r="BK21" i="4"/>
  <c r="BL21" i="4"/>
  <c r="BM21" i="4"/>
  <c r="BN21" i="4"/>
  <c r="BO21" i="4"/>
  <c r="BP21" i="4"/>
  <c r="BQ21" i="4"/>
  <c r="BR21" i="4"/>
  <c r="BS21" i="4"/>
  <c r="BT21" i="4"/>
  <c r="BU21" i="4"/>
  <c r="BV21" i="4"/>
  <c r="BV22" i="4"/>
  <c r="Y26" i="4"/>
  <c r="BU22" i="4"/>
  <c r="X26" i="4"/>
  <c r="BT22" i="4"/>
  <c r="W26" i="4"/>
  <c r="BS22" i="4"/>
  <c r="V26" i="4"/>
  <c r="BR22" i="4"/>
  <c r="U26" i="4"/>
  <c r="BQ22" i="4"/>
  <c r="T26" i="4"/>
  <c r="BP22" i="4"/>
  <c r="S26" i="4"/>
  <c r="BO22" i="4"/>
  <c r="R26" i="4"/>
  <c r="BN22" i="4"/>
  <c r="Q26" i="4"/>
  <c r="BM22" i="4"/>
  <c r="P26" i="4"/>
  <c r="BL22" i="4"/>
  <c r="O26" i="4"/>
  <c r="BK22" i="4"/>
  <c r="N26" i="4"/>
  <c r="BJ22" i="4"/>
  <c r="M26" i="4"/>
  <c r="BI22" i="4"/>
  <c r="L26" i="4"/>
  <c r="BH22" i="4"/>
  <c r="K26" i="4"/>
  <c r="BG22" i="4"/>
  <c r="J26" i="4"/>
  <c r="BF22" i="4"/>
  <c r="I26" i="4"/>
  <c r="BE22" i="4"/>
  <c r="H26" i="4"/>
  <c r="BD22" i="4"/>
  <c r="G26" i="4"/>
  <c r="BC22" i="4"/>
  <c r="F26" i="4"/>
  <c r="BB22" i="4"/>
  <c r="E26" i="4"/>
  <c r="C22" i="4"/>
  <c r="D22" i="4"/>
  <c r="E22" i="4"/>
  <c r="F22" i="4"/>
  <c r="H22" i="4"/>
  <c r="I22" i="4"/>
  <c r="K22" i="4"/>
  <c r="L22" i="4"/>
  <c r="V22" i="4"/>
  <c r="Y21" i="4"/>
  <c r="X21" i="4"/>
  <c r="W21" i="4"/>
  <c r="V21" i="4"/>
  <c r="U21" i="4"/>
  <c r="T21" i="4"/>
  <c r="S21" i="4"/>
  <c r="R21" i="4"/>
  <c r="J21" i="4"/>
  <c r="I21" i="4"/>
  <c r="H21" i="4"/>
  <c r="G21" i="4"/>
  <c r="F21" i="4"/>
  <c r="E21" i="4"/>
  <c r="D21" i="4"/>
  <c r="C21" i="4"/>
  <c r="BE20" i="4"/>
  <c r="BD20" i="4"/>
  <c r="R20" i="4"/>
  <c r="J20" i="4"/>
  <c r="I20" i="4"/>
  <c r="H20" i="4"/>
  <c r="G20" i="4"/>
  <c r="F20" i="4"/>
  <c r="E20" i="4"/>
  <c r="D20" i="4"/>
  <c r="C20" i="4"/>
  <c r="C19" i="4"/>
  <c r="D18" i="4"/>
  <c r="C17" i="4"/>
  <c r="C16" i="4"/>
  <c r="C15" i="4"/>
  <c r="T14" i="4"/>
  <c r="N14" i="4"/>
  <c r="G14" i="4"/>
  <c r="C14" i="4"/>
  <c r="T13" i="4"/>
  <c r="N13" i="4"/>
  <c r="G13" i="4"/>
  <c r="C13" i="4"/>
  <c r="V3" i="4"/>
  <c r="AF32" i="1"/>
  <c r="BB20" i="1"/>
  <c r="BC20" i="1"/>
  <c r="BD20" i="1"/>
  <c r="AD37" i="1"/>
  <c r="BB22" i="1"/>
  <c r="E26" i="1"/>
  <c r="D22" i="1"/>
  <c r="D21" i="1"/>
  <c r="C19" i="1"/>
  <c r="D18" i="1"/>
  <c r="C17" i="1"/>
  <c r="C16" i="1"/>
  <c r="C15" i="1"/>
  <c r="E32" i="1"/>
  <c r="BB26" i="1"/>
  <c r="L4" i="3"/>
  <c r="K4" i="3"/>
  <c r="BC21" i="1"/>
  <c r="BD21" i="1"/>
  <c r="BE21" i="1"/>
  <c r="BF21" i="1"/>
  <c r="BG21" i="1"/>
  <c r="BH21" i="1"/>
  <c r="BI21" i="1"/>
  <c r="BJ21" i="1"/>
  <c r="BK21" i="1"/>
  <c r="BL21" i="1"/>
  <c r="BM21" i="1"/>
  <c r="BN21" i="1"/>
  <c r="BO21" i="1"/>
  <c r="BP21" i="1"/>
  <c r="BQ21" i="1"/>
  <c r="BR21" i="1"/>
  <c r="BS21" i="1"/>
  <c r="BT21" i="1"/>
  <c r="BU21" i="1"/>
  <c r="BV21" i="1"/>
  <c r="BV22" i="1"/>
  <c r="BU22" i="1"/>
  <c r="BT22" i="1"/>
  <c r="BS22" i="1"/>
  <c r="BR22" i="1"/>
  <c r="BQ22" i="1"/>
  <c r="BP22" i="1"/>
  <c r="BO22" i="1"/>
  <c r="BN22" i="1"/>
  <c r="BM22" i="1"/>
  <c r="BL22" i="1"/>
  <c r="BK22" i="1"/>
  <c r="BJ22" i="1"/>
  <c r="BI22" i="1"/>
  <c r="BH22" i="1"/>
  <c r="BG22" i="1"/>
  <c r="BF22" i="1"/>
  <c r="BE22" i="1"/>
  <c r="BD22" i="1"/>
  <c r="BC22" i="1"/>
  <c r="BB29" i="1"/>
  <c r="BC29" i="1"/>
  <c r="BC32" i="1"/>
  <c r="E30" i="1"/>
  <c r="BI32" i="1"/>
  <c r="BI29" i="1"/>
  <c r="W30" i="1"/>
  <c r="BD29" i="1"/>
  <c r="BE29" i="1"/>
  <c r="BF29" i="1"/>
  <c r="BG29" i="1"/>
  <c r="BH29" i="1"/>
  <c r="BD32" i="1"/>
  <c r="BE32" i="1"/>
  <c r="BF32" i="1"/>
  <c r="BG32" i="1"/>
  <c r="BH32" i="1"/>
  <c r="T30" i="1"/>
  <c r="Q30" i="1"/>
  <c r="N30" i="1"/>
  <c r="K30" i="1"/>
  <c r="H30" i="1"/>
  <c r="AB32" i="1"/>
  <c r="J28" i="1"/>
  <c r="J27" i="1"/>
  <c r="E27" i="1"/>
  <c r="C4" i="3"/>
  <c r="E4" i="3"/>
  <c r="H4" i="3"/>
  <c r="I4" i="3"/>
  <c r="N4" i="3"/>
  <c r="M4" i="3"/>
  <c r="G4" i="3"/>
  <c r="A4" i="3"/>
  <c r="B4" i="3"/>
  <c r="L22" i="1"/>
  <c r="K22" i="1"/>
  <c r="I22" i="1"/>
  <c r="H22" i="1"/>
  <c r="F22" i="1"/>
  <c r="E22" i="1"/>
  <c r="C22" i="1"/>
  <c r="BJ32" i="1"/>
  <c r="AD39" i="1"/>
  <c r="V35" i="1"/>
  <c r="N35" i="1"/>
  <c r="G35" i="1"/>
  <c r="U34" i="1"/>
  <c r="I34" i="1"/>
  <c r="E31" i="1"/>
  <c r="R29" i="1"/>
  <c r="K29" i="1"/>
  <c r="E29" i="1"/>
  <c r="T28" i="1"/>
  <c r="BJ29" i="1"/>
  <c r="T27" i="1"/>
  <c r="O27" i="1"/>
  <c r="Y26" i="1"/>
  <c r="X26" i="1"/>
  <c r="W26" i="1"/>
  <c r="V26" i="1"/>
  <c r="U26" i="1"/>
  <c r="T26" i="1"/>
  <c r="S26" i="1"/>
  <c r="R26" i="1"/>
  <c r="Q26" i="1"/>
  <c r="P26" i="1"/>
  <c r="O26" i="1"/>
  <c r="N26" i="1"/>
  <c r="M26" i="1"/>
  <c r="L26" i="1"/>
  <c r="K26" i="1"/>
  <c r="J26" i="1"/>
  <c r="I26" i="1"/>
  <c r="H26" i="1"/>
  <c r="G26" i="1"/>
  <c r="F26" i="1"/>
  <c r="V22" i="1"/>
  <c r="BE20" i="1"/>
  <c r="Y21" i="1"/>
  <c r="X21" i="1"/>
  <c r="W21" i="1"/>
  <c r="V21" i="1"/>
  <c r="U21" i="1"/>
  <c r="T21" i="1"/>
  <c r="S21" i="1"/>
  <c r="R21" i="1"/>
  <c r="J21" i="1"/>
  <c r="I21" i="1"/>
  <c r="H21" i="1"/>
  <c r="G21" i="1"/>
  <c r="F21" i="1"/>
  <c r="E21" i="1"/>
  <c r="C21" i="1"/>
  <c r="R20" i="1"/>
  <c r="J20" i="1"/>
  <c r="I20" i="1"/>
  <c r="H20" i="1"/>
  <c r="G20" i="1"/>
  <c r="F20" i="1"/>
  <c r="E20" i="1"/>
  <c r="D20" i="1"/>
  <c r="C20" i="1"/>
  <c r="T14" i="1"/>
  <c r="N14" i="1"/>
  <c r="G14" i="1"/>
  <c r="C14" i="1"/>
  <c r="T13" i="1"/>
  <c r="N13" i="1"/>
  <c r="G13" i="1"/>
  <c r="C13" i="1"/>
  <c r="V3" i="1"/>
</calcChain>
</file>

<file path=xl/sharedStrings.xml><?xml version="1.0" encoding="utf-8"?>
<sst xmlns="http://schemas.openxmlformats.org/spreadsheetml/2006/main" count="414" uniqueCount="256">
  <si>
    <t>銀行口座等振込依頼書（旅費・謝金・立替払用）</t>
  </si>
  <si>
    <t>項目名</t>
  </si>
  <si>
    <t>区分</t>
  </si>
  <si>
    <t>説明</t>
  </si>
  <si>
    <t>Ｃ．Ｂによる記載内容またはその候補</t>
  </si>
  <si>
    <t>日付：</t>
  </si>
  <si>
    <t>ご自身</t>
  </si>
  <si>
    <t>所属</t>
  </si>
  <si>
    <t>必須</t>
  </si>
  <si>
    <t>理学院 化学系 化学コース</t>
  </si>
  <si>
    <t>「ａ学院　ｂ系　ｃコース」のように入力してください。</t>
  </si>
  <si>
    <t>国立大学法人　　東京工業大学　　　殿</t>
  </si>
  <si>
    <t>氏名フリガナ</t>
  </si>
  <si>
    <t>トウコウ　タロウ</t>
  </si>
  <si>
    <t>姓と名の間は全角空白を入力ください。</t>
  </si>
  <si>
    <t>　□　新規登録</t>
  </si>
  <si>
    <t>　☑　新規登録</t>
  </si>
  <si>
    <t>　　　□ 受領代理人用登録</t>
  </si>
  <si>
    <t>　　　☑ 受領代理人用登録</t>
  </si>
  <si>
    <t>　　□ 銀行口座変更</t>
  </si>
  <si>
    <t>　　☑ 銀行口座変更</t>
  </si>
  <si>
    <t>　　□ 住所変更</t>
  </si>
  <si>
    <t>　　☑ 住所変更</t>
  </si>
  <si>
    <t>氏名</t>
  </si>
  <si>
    <t>東工　太郎</t>
  </si>
  <si>
    <t>東京工業大学より支払いを受ける旅費・謝金・立替払戻金等は、下記口座へ振り込んでください。</t>
  </si>
  <si>
    <t>　□ 職員</t>
  </si>
  <si>
    <t>　☑ 職員</t>
  </si>
  <si>
    <t>　　　□ 非常勤職員</t>
  </si>
  <si>
    <t>　　　☑ 非常勤職員</t>
  </si>
  <si>
    <t>　　□ 学生</t>
  </si>
  <si>
    <t>　　☑ 学生</t>
  </si>
  <si>
    <t>　　□ 学外者</t>
  </si>
  <si>
    <t>　　☑ 学外者</t>
  </si>
  <si>
    <t>郵便番号</t>
  </si>
  <si>
    <t>003-2021</t>
  </si>
  <si>
    <t>記</t>
  </si>
  <si>
    <t>連絡先TEL</t>
  </si>
  <si>
    <t>090-1234-5678</t>
  </si>
  <si>
    <t>半角数字、ハイフンを入れてください。</t>
  </si>
  <si>
    <r>
      <rPr>
        <b/>
        <sz val="11"/>
        <color theme="1"/>
        <rFont val="MS PGothic"/>
        <family val="3"/>
        <charset val="128"/>
      </rPr>
      <t xml:space="preserve">      登　録　区　分
   </t>
    </r>
    <r>
      <rPr>
        <b/>
        <sz val="8"/>
        <color rgb="FF000000"/>
        <rFont val="ＭＳ Ｐゴシック"/>
        <family val="3"/>
        <charset val="128"/>
      </rPr>
      <t>（該当欄✓印でチェック）</t>
    </r>
  </si>
  <si>
    <t>学籍番号</t>
  </si>
  <si>
    <t>12D34567</t>
  </si>
  <si>
    <r>
      <rPr>
        <b/>
        <sz val="11"/>
        <color theme="1"/>
        <rFont val="MS PGothic"/>
        <family val="3"/>
        <charset val="128"/>
      </rPr>
      <t xml:space="preserve">　　　身　分　区　分
  </t>
    </r>
    <r>
      <rPr>
        <b/>
        <sz val="8"/>
        <color rgb="FF000000"/>
        <rFont val="ＭＳ Ｐゴシック"/>
        <family val="3"/>
        <charset val="128"/>
      </rPr>
      <t>（該当欄に✓印でチェック）</t>
    </r>
  </si>
  <si>
    <t>旧学籍番号</t>
  </si>
  <si>
    <t>対象者必須</t>
  </si>
  <si>
    <t>01M23456</t>
  </si>
  <si>
    <t>　　　所　　　　　属</t>
  </si>
  <si>
    <t>生年月日</t>
  </si>
  <si>
    <t>yyyy/dd/mmで記載。年は西暦表記とする。</t>
  </si>
  <si>
    <t>　　  フ　リ　ガ　ナ
　　　氏　　　　名</t>
  </si>
  <si>
    <t>所属・研究室名</t>
  </si>
  <si>
    <t>東工研究室</t>
  </si>
  <si>
    <t xml:space="preserve">  現住所
（住民登録のある住所）</t>
  </si>
  <si>
    <t>〒</t>
  </si>
  <si>
    <t>担当者名</t>
  </si>
  <si>
    <t>東工次郎</t>
  </si>
  <si>
    <t>所属の研究室の担当者名を入力してください。</t>
  </si>
  <si>
    <t>内線</t>
  </si>
  <si>
    <t>0001</t>
  </si>
  <si>
    <t>所属の研究室の内線番号を半角4ケタで入力してください。</t>
  </si>
  <si>
    <r>
      <rPr>
        <b/>
        <sz val="11"/>
        <color theme="1"/>
        <rFont val="MS PGothic"/>
        <family val="3"/>
        <charset val="128"/>
      </rPr>
      <t xml:space="preserve"> 職員番号</t>
    </r>
    <r>
      <rPr>
        <b/>
        <sz val="8"/>
        <color rgb="FF000000"/>
        <rFont val="ＭＳ Ｐゴシック"/>
        <family val="3"/>
        <charset val="128"/>
      </rPr>
      <t>※</t>
    </r>
  </si>
  <si>
    <t xml:space="preserve"> 連絡先　℡</t>
  </si>
  <si>
    <t>FAX</t>
  </si>
  <si>
    <t>0002</t>
  </si>
  <si>
    <t>↓0</t>
  </si>
  <si>
    <t>↓1</t>
  </si>
  <si>
    <t>↓カナ小文字の有無判定結果</t>
  </si>
  <si>
    <r>
      <rPr>
        <b/>
        <sz val="11"/>
        <color theme="1"/>
        <rFont val="MS PGothic"/>
        <family val="3"/>
        <charset val="128"/>
      </rPr>
      <t xml:space="preserve"> 学籍番号</t>
    </r>
    <r>
      <rPr>
        <b/>
        <sz val="8"/>
        <color rgb="FF000000"/>
        <rFont val="ＭＳ Ｐゴシック"/>
        <family val="3"/>
        <charset val="128"/>
      </rPr>
      <t>※</t>
    </r>
  </si>
  <si>
    <r>
      <rPr>
        <b/>
        <sz val="11"/>
        <color theme="1"/>
        <rFont val="MS PGothic"/>
        <family val="3"/>
        <charset val="128"/>
      </rPr>
      <t xml:space="preserve">  旧学籍番号</t>
    </r>
    <r>
      <rPr>
        <b/>
        <sz val="8"/>
        <color rgb="FF000000"/>
        <rFont val="ＭＳ Ｐゴシック"/>
        <family val="3"/>
        <charset val="128"/>
      </rPr>
      <t>※</t>
    </r>
  </si>
  <si>
    <t>ポストNo.</t>
  </si>
  <si>
    <t>(大)S6-13</t>
  </si>
  <si>
    <t>ポスト番号を記入してください。キャンパス名の頭文字も()で記入してください。例：（大）S6-13、（す）R9-99</t>
  </si>
  <si>
    <r>
      <rPr>
        <b/>
        <sz val="11"/>
        <color theme="1"/>
        <rFont val="MS PGothic"/>
        <family val="3"/>
        <charset val="128"/>
      </rPr>
      <t xml:space="preserve"> 生年月日</t>
    </r>
    <r>
      <rPr>
        <b/>
        <sz val="8"/>
        <color rgb="FF000000"/>
        <rFont val="ＭＳ Ｐゴシック"/>
        <family val="3"/>
        <charset val="128"/>
      </rPr>
      <t>※</t>
    </r>
    <r>
      <rPr>
        <b/>
        <sz val="11"/>
        <color rgb="FF000000"/>
        <rFont val="ＭＳ Ｐゴシック"/>
        <family val="3"/>
        <charset val="128"/>
      </rPr>
      <t xml:space="preserve"> </t>
    </r>
    <r>
      <rPr>
        <b/>
        <sz val="10"/>
        <color rgb="FF000000"/>
        <rFont val="ＭＳ Ｐゴシック"/>
        <family val="3"/>
        <charset val="128"/>
      </rPr>
      <t xml:space="preserve">(西暦４桁で記載）
 </t>
    </r>
  </si>
  <si>
    <t>年</t>
  </si>
  <si>
    <t>月</t>
  </si>
  <si>
    <t>日</t>
  </si>
  <si>
    <t>振込口座</t>
  </si>
  <si>
    <t>振込先口座名義</t>
  </si>
  <si>
    <t>【注意点】</t>
  </si>
  <si>
    <t>※マイナンバーとの個人照合のため、生年月日は必ずご記入ください。
 Date of birth is required to verify your personal information on your Individual Number (My Number) card.</t>
  </si>
  <si>
    <t>金融機関の名称</t>
  </si>
  <si>
    <t>本支店出張所</t>
  </si>
  <si>
    <r>
      <rPr>
        <b/>
        <sz val="11"/>
        <color theme="1"/>
        <rFont val="MS PGothic"/>
        <family val="3"/>
        <charset val="128"/>
      </rPr>
      <t xml:space="preserve">振込先
</t>
    </r>
    <r>
      <rPr>
        <sz val="8"/>
        <color rgb="FF000000"/>
        <rFont val="ＭＳ Ｐゴシック"/>
        <family val="3"/>
        <charset val="128"/>
      </rPr>
      <t xml:space="preserve">※口座名義、支店名、口座番号は正確にお願いします。
</t>
    </r>
  </si>
  <si>
    <r>
      <rPr>
        <b/>
        <sz val="11"/>
        <color theme="1"/>
        <rFont val="MS PGothic"/>
        <family val="3"/>
        <charset val="128"/>
      </rPr>
      <t xml:space="preserve">  口座名義 </t>
    </r>
    <r>
      <rPr>
        <b/>
        <sz val="10"/>
        <color rgb="FF000000"/>
        <rFont val="ＭＳ Ｐゴシック"/>
        <family val="3"/>
        <charset val="128"/>
      </rPr>
      <t xml:space="preserve">（ｶﾅ・ﾛｰﾏ字）
</t>
    </r>
  </si>
  <si>
    <t>預金の種類</t>
  </si>
  <si>
    <t>預金種類が「普通」の場合は１、それ以外の場合はお問い合わせください。</t>
  </si>
  <si>
    <t>ゆうちょ</t>
  </si>
  <si>
    <t>記号</t>
  </si>
  <si>
    <r>
      <rPr>
        <b/>
        <sz val="11"/>
        <color theme="1"/>
        <rFont val="MS PGothic"/>
        <family val="3"/>
        <charset val="128"/>
      </rPr>
      <t xml:space="preserve">　預金の種類
</t>
    </r>
    <r>
      <rPr>
        <b/>
        <sz val="8"/>
        <color rgb="FF000000"/>
        <rFont val="ＭＳ Ｐゴシック"/>
        <family val="3"/>
        <charset val="128"/>
      </rPr>
      <t xml:space="preserve">  （該当欄に✓印でチェック）</t>
    </r>
  </si>
  <si>
    <t>番号</t>
  </si>
  <si>
    <t>□　普通預金</t>
  </si>
  <si>
    <t>☑　普通預金</t>
  </si>
  <si>
    <t>□ 当座預金</t>
  </si>
  <si>
    <t>☑ 当座預金</t>
  </si>
  <si>
    <t>□ その他</t>
  </si>
  <si>
    <t>☑ その他</t>
  </si>
  <si>
    <t>口座番号（右づめ）</t>
  </si>
  <si>
    <r>
      <rPr>
        <b/>
        <sz val="10"/>
        <color rgb="FF000000"/>
        <rFont val="ＭＳ Ｐゴシック"/>
        <family val="3"/>
        <charset val="128"/>
      </rPr>
      <t>ゆうちょ銀行</t>
    </r>
    <r>
      <rPr>
        <sz val="10"/>
        <color rgb="FF000000"/>
        <rFont val="ＭＳ Ｐゴシック"/>
        <family val="3"/>
        <charset val="128"/>
      </rPr>
      <t>の場合、右の事項を満たしていることを☑チェックしてから提出してください</t>
    </r>
  </si>
  <si>
    <t xml:space="preserve"> □ 通帳見開きの店名・預金種目・口座番号が確認できる箇所を添付しました
　 □ I have attached a copy of my bankbook page(s) showing the following information:</t>
  </si>
  <si>
    <t xml:space="preserve"> ☑ 通帳見開きの店名・預金種目・口座番号が確認できる箇所を添付しました
　 ☑ I have attached a copy of my bankbook page(s) showing the following information:</t>
  </si>
  <si>
    <r>
      <rPr>
        <b/>
        <sz val="10"/>
        <color rgb="FF000000"/>
        <rFont val="ＭＳ Ｐゴシック"/>
        <family val="3"/>
        <charset val="128"/>
      </rPr>
      <t>外国人の方</t>
    </r>
    <r>
      <rPr>
        <sz val="10"/>
        <color rgb="FF000000"/>
        <rFont val="ＭＳ Ｐゴシック"/>
        <family val="3"/>
        <charset val="128"/>
      </rPr>
      <t>は、右の2つの事項を満たしていることを☑チェックをしてから提出してください</t>
    </r>
  </si>
  <si>
    <t>登録区分</t>
  </si>
  <si>
    <t>入力不要</t>
  </si>
  <si>
    <t xml:space="preserve"> □ 上記口座は「非居住者用預金」ではありません（下記※参照）
 □ 通帳見開きの口座名義（カナ又はローマ字）が確認できる箇所を添付しました
　　□ The above bank account is not a non-resident deposit account  
　       (For more information regarding non-resident deposit accounts, see the points below indicated by ※) 
    □ I have attached a copy of my bankbook page(s) showing my account name in katakana or Roman letters</t>
  </si>
  <si>
    <t xml:space="preserve"> ☑ 上記口座は「非居住者用預金」ではありません（下記※参照）
 ☑ 通帳見開きの口座名義（カナ又はローマ字）が確認できる箇所を添付しました
　　☑ The above bank account is not a non-resident deposit account  
　       (For more information regarding non-resident deposit accounts, see the points below indicated by ※) 
    ☑ I have attached a copy of my bankbook page(s) showing my account name in katakana or Roman letters</t>
  </si>
  <si>
    <t>=IF(AB32=1,AE32,AD32)</t>
  </si>
  <si>
    <t>身分区分</t>
  </si>
  <si>
    <r>
      <rPr>
        <b/>
        <sz val="11"/>
        <color theme="1"/>
        <rFont val="MS PGothic"/>
        <family val="3"/>
        <charset val="128"/>
      </rPr>
      <t>研究室等担当者連絡先
(</t>
    </r>
    <r>
      <rPr>
        <b/>
        <sz val="8"/>
        <color rgb="FF000000"/>
        <rFont val="ＭＳ Ｐゴシック"/>
        <family val="3"/>
        <charset val="128"/>
      </rPr>
      <t xml:space="preserve">内容確認で連絡させていただく場合があります)
</t>
    </r>
  </si>
  <si>
    <t>　  所属・研究室名</t>
  </si>
  <si>
    <t>　　　担当者名</t>
  </si>
  <si>
    <t>ＦＡＸ</t>
  </si>
  <si>
    <t xml:space="preserve"> ポストＮｏ．</t>
  </si>
  <si>
    <t>職員番号</t>
  </si>
  <si>
    <t>※外国人の方は通帳の見開きページのコピーを添えてご提出ください。
Non-Japanese should attach a copy of their bankbook page(s) showing their account information.</t>
  </si>
  <si>
    <t>ゆうちょ銀行通帳見開き添付</t>
  </si>
  <si>
    <t>※給与口座振込依頼書を人事課へ提出されている場合は別途本依頼書をご提出いただく必要はありません(TA・RA、非常勤講師を除く)。
This form is not necessary if you have submitted the Direct Deposit Request Form for Payroll to the Personnel Affairs Division. 
(This does not include those who work as TAs, RAs, and Part-Time Lecturers.)</t>
  </si>
  <si>
    <t>※日本に入国後６か月未満の方が口座を開設する場合は、原則非居住者用預金となり、給与振込ができません。ただし入国後６か月未満であっても、銀行に対し、本学に勤務する（している）旨を届け出ることで、給与振込可能の口座を作ることができる場合があります。（届出方法は各銀行にお問い合わせください。）
If you open a bank account before six months has passed after entering Japan, it will automatically be a non-resident deposit account, which cannot be used to receive payment for salaries.
As such, you must mention your title and employment at Tokyo Tech to the bank, and you may be able to open an account in which payment can be deposited. Please contact your bank for details.</t>
  </si>
  <si>
    <t xml:space="preserve">※ゆうちょ銀行の場合は最寄りの窓口で、通帳に『店名・預金種別・口座番号』の記載を済ませ、記載部分の写しを添えてご提出ください。
If registering a Japan Post Bank account, the aforementioned copy of your bankbook page(s) must include the branch name, type of account, and account number (which is different from the principle account number).  </t>
  </si>
  <si>
    <t>〈 個人情報の保護について 〉 Use of Personal Information
　　ご記入いただいた個人情報は東京工業大学からの支払い業務にのみ利用しそれ以外の目的では利用いたしません。
     Personal information provided in this form will only be used for processing payments from Tokyo Institute of Technology.</t>
  </si>
  <si>
    <t>（担当グループ記入欄）</t>
  </si>
  <si>
    <r>
      <rPr>
        <sz val="11"/>
        <color theme="1"/>
        <rFont val="MS PGothic"/>
        <family val="3"/>
        <charset val="128"/>
      </rPr>
      <t xml:space="preserve"> 債主コード（支払先コード）　</t>
    </r>
    <r>
      <rPr>
        <i/>
        <sz val="9"/>
        <color rgb="FF000000"/>
        <rFont val="ＭＳ Ｐゴシック"/>
        <family val="3"/>
        <charset val="128"/>
      </rPr>
      <t xml:space="preserve">※登録担当者で記入
</t>
    </r>
    <r>
      <rPr>
        <sz val="8"/>
        <color rgb="FF000000"/>
        <rFont val="ＭＳ Ｐゴシック"/>
        <family val="3"/>
        <charset val="128"/>
      </rPr>
      <t xml:space="preserve">
</t>
    </r>
  </si>
  <si>
    <t>確認印</t>
  </si>
  <si>
    <t>登録担当者印</t>
  </si>
  <si>
    <t>登録年月日</t>
  </si>
  <si>
    <t>　 　　 　年  　　　 　月 　　  　　日</t>
  </si>
  <si>
    <t>現住所2</t>
    <phoneticPr fontId="27"/>
  </si>
  <si>
    <t>福岡県広島市東灘区北浜</t>
    <phoneticPr fontId="27"/>
  </si>
  <si>
    <t>１－２－３　草荘１２３</t>
    <phoneticPr fontId="27"/>
  </si>
  <si>
    <t>=IF(AD38=1,BC33,BB33)</t>
    <phoneticPr fontId="27"/>
  </si>
  <si>
    <t>※旧学籍番号で支払先の登録がある学生は旧学籍番号も記入してください。学外者の方は職員番号・学籍番号の記入は必要ありません。
For students who previously registered with an old ID number, please provide the old number as well.
Non-Tokyo Tech members are not required to provide an ID  number.</t>
    <phoneticPr fontId="27"/>
  </si>
  <si>
    <t>口座名義の施工</t>
    <rPh sb="0" eb="4">
      <t>コウザメイギ</t>
    </rPh>
    <rPh sb="5" eb="7">
      <t>セコウ</t>
    </rPh>
    <phoneticPr fontId="27"/>
  </si>
  <si>
    <t>口座種別</t>
    <rPh sb="0" eb="4">
      <t>コウザシュベツ</t>
    </rPh>
    <phoneticPr fontId="27"/>
  </si>
  <si>
    <t>通帳ｺﾋﾟｰ</t>
    <rPh sb="0" eb="2">
      <t>ツウチョウ</t>
    </rPh>
    <phoneticPr fontId="27"/>
  </si>
  <si>
    <r>
      <t>居or</t>
    </r>
    <r>
      <rPr>
        <sz val="11"/>
        <color theme="1"/>
        <rFont val="ＭＳ Ｐゴシック"/>
        <family val="3"/>
        <charset val="128"/>
      </rPr>
      <t>非居</t>
    </r>
    <r>
      <rPr>
        <sz val="11"/>
        <color theme="1"/>
        <rFont val="MS PGothic"/>
        <family val="3"/>
        <charset val="128"/>
      </rPr>
      <t xml:space="preserve">
通帳ｺﾋﾟｰ</t>
    </r>
    <rPh sb="0" eb="1">
      <t>イ</t>
    </rPh>
    <rPh sb="3" eb="4">
      <t>ヒ</t>
    </rPh>
    <rPh sb="4" eb="5">
      <t>イ</t>
    </rPh>
    <rPh sb="6" eb="8">
      <t>ツウチョウ</t>
    </rPh>
    <phoneticPr fontId="27"/>
  </si>
  <si>
    <r>
      <t>登録</t>
    </r>
    <r>
      <rPr>
        <sz val="11"/>
        <color theme="1"/>
        <rFont val="ＭＳ Ｐゴシック"/>
        <family val="3"/>
        <charset val="128"/>
      </rPr>
      <t>区分</t>
    </r>
    <rPh sb="0" eb="2">
      <t>トウロク</t>
    </rPh>
    <rPh sb="2" eb="4">
      <t>クブン</t>
    </rPh>
    <phoneticPr fontId="27"/>
  </si>
  <si>
    <t>身分区分</t>
    <rPh sb="0" eb="4">
      <t>ミブンクブン</t>
    </rPh>
    <phoneticPr fontId="27"/>
  </si>
  <si>
    <t>ゆうちょ支店コード</t>
    <rPh sb="4" eb="6">
      <t>シテン</t>
    </rPh>
    <phoneticPr fontId="27"/>
  </si>
  <si>
    <r>
      <rPr>
        <sz val="11"/>
        <color theme="1"/>
        <rFont val="ＭＳ Ｐゴシック"/>
        <family val="3"/>
        <charset val="128"/>
      </rPr>
      <t>ゆうちょ</t>
    </r>
    <r>
      <rPr>
        <sz val="11"/>
        <color theme="1"/>
        <rFont val="MS PGothic"/>
        <family val="3"/>
        <charset val="128"/>
      </rPr>
      <t>口座番号</t>
    </r>
    <rPh sb="4" eb="8">
      <t>コウザバンゴウ</t>
    </rPh>
    <phoneticPr fontId="27"/>
  </si>
  <si>
    <t>ゆうちょ以外口座番号</t>
    <rPh sb="4" eb="6">
      <t>イガイ</t>
    </rPh>
    <rPh sb="6" eb="10">
      <t>コウザバンゴウ</t>
    </rPh>
    <phoneticPr fontId="27"/>
  </si>
  <si>
    <t>↑外国：未入力</t>
    <rPh sb="1" eb="3">
      <t>ガイコク</t>
    </rPh>
    <rPh sb="4" eb="7">
      <t>ミニュウリョク</t>
    </rPh>
    <phoneticPr fontId="27"/>
  </si>
  <si>
    <r>
      <t>↑外国：</t>
    </r>
    <r>
      <rPr>
        <sz val="11"/>
        <color theme="1"/>
        <rFont val="ＭＳ Ｐゴシック"/>
        <family val="3"/>
        <charset val="128"/>
      </rPr>
      <t>非</t>
    </r>
    <r>
      <rPr>
        <sz val="11"/>
        <color theme="1"/>
        <rFont val="MS PGothic"/>
        <family val="3"/>
        <charset val="128"/>
      </rPr>
      <t>居住</t>
    </r>
    <rPh sb="1" eb="3">
      <t>ガイコク</t>
    </rPh>
    <rPh sb="4" eb="5">
      <t>ヒ</t>
    </rPh>
    <rPh sb="5" eb="7">
      <t>キョジュウ</t>
    </rPh>
    <phoneticPr fontId="27"/>
  </si>
  <si>
    <t>↑外国：居住</t>
    <rPh sb="1" eb="3">
      <t>ガイコク</t>
    </rPh>
    <rPh sb="4" eb="6">
      <t>キョジュウ</t>
    </rPh>
    <phoneticPr fontId="27"/>
  </si>
  <si>
    <t>学籍番号</t>
    <rPh sb="0" eb="4">
      <t>ガクセキバンゴウ</t>
    </rPh>
    <phoneticPr fontId="27"/>
  </si>
  <si>
    <t>奨励金番号</t>
    <rPh sb="0" eb="5">
      <t>ショウレイキンバンゴウ</t>
    </rPh>
    <phoneticPr fontId="27"/>
  </si>
  <si>
    <t>全部</t>
    <rPh sb="0" eb="2">
      <t>ゼンブ</t>
    </rPh>
    <phoneticPr fontId="27"/>
  </si>
  <si>
    <t>1と3</t>
    <phoneticPr fontId="27"/>
  </si>
  <si>
    <t>ファイルの番号：</t>
    <rPh sb="5" eb="7">
      <t>バンゴウ</t>
    </rPh>
    <phoneticPr fontId="27"/>
  </si>
  <si>
    <t>漢字氏名</t>
    <rPh sb="0" eb="4">
      <t>カンジシメイ</t>
    </rPh>
    <phoneticPr fontId="27"/>
  </si>
  <si>
    <t>カナ氏名</t>
    <rPh sb="2" eb="4">
      <t>シメイ</t>
    </rPh>
    <phoneticPr fontId="27"/>
  </si>
  <si>
    <r>
      <rPr>
        <sz val="11"/>
        <color theme="1"/>
        <rFont val="ＭＳ ゴシック"/>
        <family val="3"/>
        <charset val="128"/>
      </rPr>
      <t>本名（漢字）</t>
    </r>
    <r>
      <rPr>
        <sz val="11"/>
        <color theme="1"/>
        <rFont val="Calibri"/>
        <family val="2"/>
        <scheme val="minor"/>
      </rPr>
      <t>(</t>
    </r>
    <r>
      <rPr>
        <sz val="11"/>
        <color theme="1"/>
        <rFont val="ＭＳ ゴシック"/>
        <family val="3"/>
        <charset val="128"/>
      </rPr>
      <t>戸籍）</t>
    </r>
    <phoneticPr fontId="27"/>
  </si>
  <si>
    <t>本名（カナ）</t>
    <phoneticPr fontId="27"/>
  </si>
  <si>
    <t>生年月日</t>
    <phoneticPr fontId="27"/>
  </si>
  <si>
    <t>郵便番号</t>
    <phoneticPr fontId="27"/>
  </si>
  <si>
    <t>住所１</t>
    <phoneticPr fontId="27"/>
  </si>
  <si>
    <t>住所２</t>
    <phoneticPr fontId="27"/>
  </si>
  <si>
    <r>
      <rPr>
        <sz val="11"/>
        <color theme="1"/>
        <rFont val="ＭＳ ゴシック"/>
        <family val="3"/>
        <charset val="128"/>
      </rPr>
      <t>給与銀行コード</t>
    </r>
    <r>
      <rPr>
        <sz val="11"/>
        <color theme="1"/>
        <rFont val="Calibri"/>
        <family val="2"/>
        <scheme val="minor"/>
      </rPr>
      <t>A</t>
    </r>
    <phoneticPr fontId="27"/>
  </si>
  <si>
    <r>
      <rPr>
        <sz val="11"/>
        <color theme="1"/>
        <rFont val="ＭＳ ゴシック"/>
        <family val="3"/>
        <charset val="128"/>
      </rPr>
      <t>給与支店コード</t>
    </r>
    <r>
      <rPr>
        <sz val="11"/>
        <color theme="1"/>
        <rFont val="Calibri"/>
        <family val="2"/>
        <scheme val="minor"/>
      </rPr>
      <t>A</t>
    </r>
    <phoneticPr fontId="27"/>
  </si>
  <si>
    <r>
      <rPr>
        <sz val="11"/>
        <color theme="1"/>
        <rFont val="ＭＳ ゴシック"/>
        <family val="3"/>
        <charset val="128"/>
      </rPr>
      <t>給与口座番号</t>
    </r>
    <r>
      <rPr>
        <sz val="11"/>
        <color theme="1"/>
        <rFont val="Calibri"/>
        <family val="2"/>
        <scheme val="minor"/>
      </rPr>
      <t>A</t>
    </r>
    <phoneticPr fontId="27"/>
  </si>
  <si>
    <r>
      <rPr>
        <sz val="11"/>
        <color theme="1"/>
        <rFont val="ＭＳ ゴシック"/>
        <family val="3"/>
        <charset val="128"/>
      </rPr>
      <t>給与口座名義人</t>
    </r>
    <r>
      <rPr>
        <sz val="11"/>
        <color theme="1"/>
        <rFont val="Calibri"/>
        <family val="2"/>
        <scheme val="minor"/>
      </rPr>
      <t>A</t>
    </r>
    <phoneticPr fontId="27"/>
  </si>
  <si>
    <t>ヴィクトル　スタルヒン</t>
    <phoneticPr fontId="27"/>
  </si>
  <si>
    <t>現住所の郵便番号。3ケタ、ハイフン(-)、4ケタと入力してください。</t>
    <phoneticPr fontId="27"/>
  </si>
  <si>
    <t>字数確認</t>
    <rPh sb="0" eb="2">
      <t>ジスウ</t>
    </rPh>
    <rPh sb="2" eb="4">
      <t>カクニン</t>
    </rPh>
    <phoneticPr fontId="27"/>
  </si>
  <si>
    <r>
      <t xml:space="preserve"> □ </t>
    </r>
    <r>
      <rPr>
        <sz val="11"/>
        <color theme="1"/>
        <rFont val="ＭＳ Ｐゴシック"/>
        <family val="3"/>
        <charset val="128"/>
      </rPr>
      <t>上記口座は「非居住者用預金」ではありません（下記※参照）</t>
    </r>
    <r>
      <rPr>
        <sz val="11"/>
        <color theme="1"/>
        <rFont val="MS PGothic"/>
        <family val="3"/>
        <charset val="128"/>
      </rPr>
      <t xml:space="preserve">
 </t>
    </r>
    <r>
      <rPr>
        <sz val="11"/>
        <color theme="1"/>
        <rFont val="MS PGothic"/>
        <family val="2"/>
        <charset val="128"/>
      </rPr>
      <t>☑</t>
    </r>
    <r>
      <rPr>
        <sz val="11"/>
        <color theme="1"/>
        <rFont val="MS PGothic"/>
        <family val="3"/>
        <charset val="128"/>
      </rPr>
      <t xml:space="preserve"> </t>
    </r>
    <r>
      <rPr>
        <sz val="11"/>
        <color theme="1"/>
        <rFont val="ＭＳ Ｐゴシック"/>
        <family val="3"/>
        <charset val="128"/>
      </rPr>
      <t>通帳見開きの口座名義（カナ又はローマ字）が確認できる箇所を添付しました</t>
    </r>
    <r>
      <rPr>
        <sz val="11"/>
        <color theme="1"/>
        <rFont val="MS PGothic"/>
        <family val="3"/>
        <charset val="128"/>
      </rPr>
      <t xml:space="preserve">
</t>
    </r>
    <r>
      <rPr>
        <sz val="11"/>
        <color theme="1"/>
        <rFont val="ＭＳ Ｐゴシック"/>
        <family val="3"/>
        <charset val="128"/>
      </rPr>
      <t>　　</t>
    </r>
    <r>
      <rPr>
        <sz val="11"/>
        <color theme="1"/>
        <rFont val="MS PGothic"/>
        <family val="2"/>
        <charset val="128"/>
      </rPr>
      <t>□</t>
    </r>
    <r>
      <rPr>
        <sz val="11"/>
        <color theme="1"/>
        <rFont val="MS PGothic"/>
        <family val="3"/>
        <charset val="128"/>
      </rPr>
      <t xml:space="preserve"> The above bank account is not a non-resident deposit account  
</t>
    </r>
    <r>
      <rPr>
        <sz val="11"/>
        <color theme="1"/>
        <rFont val="ＭＳ Ｐゴシック"/>
        <family val="3"/>
        <charset val="128"/>
      </rPr>
      <t>　</t>
    </r>
    <r>
      <rPr>
        <sz val="11"/>
        <color theme="1"/>
        <rFont val="MS PGothic"/>
        <family val="3"/>
        <charset val="128"/>
      </rPr>
      <t xml:space="preserve">       (For more information regarding non-resident deposit accounts, see the points below indicated by ※) 
    </t>
    </r>
    <r>
      <rPr>
        <sz val="11"/>
        <color theme="1"/>
        <rFont val="MS PGothic"/>
        <family val="2"/>
        <charset val="128"/>
      </rPr>
      <t>☑</t>
    </r>
    <r>
      <rPr>
        <sz val="11"/>
        <color theme="1"/>
        <rFont val="MS PGothic"/>
        <family val="3"/>
        <charset val="128"/>
      </rPr>
      <t xml:space="preserve"> I have attached a copy of my bankbook page(s) showing my account name in katakana or Roman letters</t>
    </r>
    <phoneticPr fontId="27"/>
  </si>
  <si>
    <t>非居住者預金</t>
    <phoneticPr fontId="27"/>
  </si>
  <si>
    <t>A：対象外
B：非居住者預金
C：居住者預金</t>
    <phoneticPr fontId="27"/>
  </si>
  <si>
    <t>カナまたはローマ字。氏名に小文字＝ァィゥェォッャュョが含まれる場合は、口座名義も小文字か、大文字かを確認して、口座名義どおりに記載してください。</t>
    <phoneticPr fontId="27"/>
  </si>
  <si>
    <t>↓以下は事務室用、入力不要です</t>
    <rPh sb="4" eb="7">
      <t>ジムシツ</t>
    </rPh>
    <rPh sb="7" eb="8">
      <t>ヨウ</t>
    </rPh>
    <phoneticPr fontId="27"/>
  </si>
  <si>
    <t>金融機関
(〒：0、他：1)</t>
    <rPh sb="0" eb="4">
      <t>キンユウキカン</t>
    </rPh>
    <rPh sb="10" eb="11">
      <t>ホカ</t>
    </rPh>
    <phoneticPr fontId="27"/>
  </si>
  <si>
    <t>現住所1</t>
    <phoneticPr fontId="27"/>
  </si>
  <si>
    <t>12345678</t>
    <phoneticPr fontId="27"/>
  </si>
  <si>
    <t>外国籍、且つ、日本に入国後６か月未満で銀行預金口座を作成された方は「非居住者用預金」の場合があります。「Ａ対象外（日本国籍の方）」「Ｂ非居住者預金（対象者）」「Ｃ居住者預金（対象者）」から選択してください。ご自身の口座状況が不明であれば、銀行に直接ご確認ください。</t>
    <rPh sb="74" eb="77">
      <t>タイショウシャ</t>
    </rPh>
    <rPh sb="87" eb="90">
      <t>タイショウシャ</t>
    </rPh>
    <phoneticPr fontId="27"/>
  </si>
  <si>
    <t>金融機関名を「銀行」「信用金庫」まで入力してください。</t>
    <phoneticPr fontId="27"/>
  </si>
  <si>
    <t>大岡山支店</t>
    <rPh sb="0" eb="3">
      <t>オオオカヤマ</t>
    </rPh>
    <rPh sb="3" eb="5">
      <t>シテン</t>
    </rPh>
    <phoneticPr fontId="27"/>
  </si>
  <si>
    <t>東工大銀行</t>
    <rPh sb="0" eb="3">
      <t>トウコウダイ</t>
    </rPh>
    <rPh sb="3" eb="5">
      <t>ギンコウ</t>
    </rPh>
    <phoneticPr fontId="27"/>
  </si>
  <si>
    <t>他</t>
    <phoneticPr fontId="27"/>
  </si>
  <si>
    <t>所属の研究室のFAX番号を半角4ケタで入力してください。</t>
    <phoneticPr fontId="27"/>
  </si>
  <si>
    <t>【記入対象：東工大の学部または修士に在籍】旧学籍番号を半角でご記入ください。</t>
    <rPh sb="1" eb="5">
      <t>キニュウタイショウ</t>
    </rPh>
    <rPh sb="21" eb="22">
      <t>キュウ</t>
    </rPh>
    <rPh sb="22" eb="24">
      <t>ガクセキ</t>
    </rPh>
    <rPh sb="24" eb="26">
      <t>バンゴウ</t>
    </rPh>
    <rPh sb="27" eb="29">
      <t>ハンカク</t>
    </rPh>
    <phoneticPr fontId="27"/>
  </si>
  <si>
    <t>【記入対象：ゆうちょ銀行登録者】
「記号」の半角数字（5ケタ）を入力してください。</t>
    <rPh sb="1" eb="5">
      <t>キニュウタイショウ</t>
    </rPh>
    <rPh sb="12" eb="15">
      <t>トウロクシャ</t>
    </rPh>
    <phoneticPr fontId="27"/>
  </si>
  <si>
    <t>【記入対象：ゆうちょ銀行登録者】
「番号」の半角数字（最大8ケタ）を入力してください。</t>
    <rPh sb="12" eb="14">
      <t>トウロク</t>
    </rPh>
    <phoneticPr fontId="27"/>
  </si>
  <si>
    <r>
      <t>住民登録のある住所。現住所1：都道府県名から町名まで／現住所2：丁目・番地以降
例：東京都目黒区大岡山2-12-1</t>
    </r>
    <r>
      <rPr>
        <sz val="10"/>
        <rFont val="游ゴシック"/>
        <family val="3"/>
        <charset val="128"/>
      </rPr>
      <t>→1に「東京都目黒区大岡山」2に「２－１２－１」</t>
    </r>
    <rPh sb="10" eb="13">
      <t>ゲンジュウショ</t>
    </rPh>
    <rPh sb="27" eb="30">
      <t>ゲンジュウショ</t>
    </rPh>
    <rPh sb="32" eb="34">
      <t>チョウメ</t>
    </rPh>
    <rPh sb="35" eb="37">
      <t>バンチ</t>
    </rPh>
    <rPh sb="37" eb="39">
      <t>イコウ</t>
    </rPh>
    <rPh sb="61" eb="67">
      <t>トウキョウトメグロク</t>
    </rPh>
    <rPh sb="67" eb="70">
      <t>オオオカヤマ</t>
    </rPh>
    <phoneticPr fontId="27"/>
  </si>
  <si>
    <t>博士後期課程の学籍番号を半角で入力してください。</t>
    <rPh sb="0" eb="2">
      <t>ハカセ</t>
    </rPh>
    <rPh sb="2" eb="6">
      <t>コウキカテイ</t>
    </rPh>
    <rPh sb="7" eb="11">
      <t>ガクセキバンゴウ</t>
    </rPh>
    <phoneticPr fontId="27"/>
  </si>
  <si>
    <t>所属の研究室名を入力してください。</t>
    <phoneticPr fontId="27"/>
  </si>
  <si>
    <t>金融機関の本支店名または出張所名を「本店」「支店」「出張所」まで入力してください。</t>
    <phoneticPr fontId="27"/>
  </si>
  <si>
    <t>入力欄</t>
    <rPh sb="0" eb="2">
      <t>ニュウリョク</t>
    </rPh>
    <phoneticPr fontId="27"/>
  </si>
  <si>
    <t>例</t>
    <phoneticPr fontId="27"/>
  </si>
  <si>
    <t>Item</t>
    <phoneticPr fontId="27"/>
  </si>
  <si>
    <t>Entry requirement</t>
    <phoneticPr fontId="27"/>
  </si>
  <si>
    <t>Please enter your information 
in Japanese</t>
    <phoneticPr fontId="27"/>
  </si>
  <si>
    <t>Example</t>
    <phoneticPr fontId="27"/>
  </si>
  <si>
    <t>Notes</t>
    <phoneticPr fontId="27"/>
  </si>
  <si>
    <t>Personal information</t>
    <phoneticPr fontId="27"/>
  </si>
  <si>
    <t>Tokyo Tech Affiliation</t>
    <phoneticPr fontId="27"/>
  </si>
  <si>
    <t>Bank account information</t>
    <phoneticPr fontId="27"/>
  </si>
  <si>
    <t>Japan Post Bank</t>
    <phoneticPr fontId="27"/>
  </si>
  <si>
    <t>Other banks</t>
    <phoneticPr fontId="27"/>
  </si>
  <si>
    <t xml:space="preserve">Name </t>
    <phoneticPr fontId="27"/>
  </si>
  <si>
    <t>Zip code</t>
    <phoneticPr fontId="27"/>
  </si>
  <si>
    <t>Tel No.</t>
    <phoneticPr fontId="27"/>
  </si>
  <si>
    <t>Student ID number</t>
    <phoneticPr fontId="27"/>
  </si>
  <si>
    <t>Former Student ID number</t>
    <phoneticPr fontId="27"/>
  </si>
  <si>
    <t>Date of birth</t>
    <phoneticPr fontId="27"/>
  </si>
  <si>
    <t>Laboratory name</t>
    <phoneticPr fontId="27"/>
  </si>
  <si>
    <t>Contact person</t>
    <phoneticPr fontId="27"/>
  </si>
  <si>
    <t>Extension</t>
    <phoneticPr fontId="27"/>
  </si>
  <si>
    <t>Fax</t>
    <phoneticPr fontId="27"/>
  </si>
  <si>
    <t>Post No.</t>
    <phoneticPr fontId="27"/>
  </si>
  <si>
    <t>Account holder’s name</t>
    <phoneticPr fontId="27"/>
  </si>
  <si>
    <t>Bank name</t>
    <phoneticPr fontId="27"/>
  </si>
  <si>
    <t>Branch name</t>
    <phoneticPr fontId="27"/>
  </si>
  <si>
    <t>Account type</t>
    <phoneticPr fontId="27"/>
  </si>
  <si>
    <t>Non-resident deposit accounts （非居住者預金）</t>
    <phoneticPr fontId="27"/>
  </si>
  <si>
    <t>Code</t>
    <phoneticPr fontId="27"/>
  </si>
  <si>
    <t>Number</t>
    <phoneticPr fontId="27"/>
  </si>
  <si>
    <t>Required</t>
    <phoneticPr fontId="27"/>
  </si>
  <si>
    <t>If applicable</t>
  </si>
  <si>
    <t>If applicable</t>
    <phoneticPr fontId="27"/>
  </si>
  <si>
    <t>Enter in order of School (“xx学院”), department ("xx系”), major (“xxコース"), etc.</t>
    <phoneticPr fontId="27"/>
  </si>
  <si>
    <t>Enter in katakana characters, starting with family name, then first name. Add a full-width space between family and first names.</t>
    <phoneticPr fontId="27"/>
  </si>
  <si>
    <t>Add a full-width space between family and first names.</t>
    <phoneticPr fontId="27"/>
  </si>
  <si>
    <t>Enter the 7-digit zip code of your address in half-width characters, adding a hyphen (-) after the first three numbers.</t>
    <phoneticPr fontId="27"/>
  </si>
  <si>
    <t>Enter numbers and hyphens in half width.</t>
    <phoneticPr fontId="27"/>
  </si>
  <si>
    <t>Enter your doctoral student ID number in half width.</t>
    <phoneticPr fontId="27"/>
  </si>
  <si>
    <t>*Required for students advancing from Tokyo Tech’s bachelor’s or master’s programs. Enter number in half width.</t>
    <phoneticPr fontId="27"/>
  </si>
  <si>
    <t>Enter in yyyy/dd/mm format.</t>
    <phoneticPr fontId="27"/>
  </si>
  <si>
    <t>Enter the name of your laboratory.</t>
    <phoneticPr fontId="27"/>
  </si>
  <si>
    <t>Enter the name of the contact person in your laboratory.</t>
    <phoneticPr fontId="27"/>
  </si>
  <si>
    <t>Enter the four-digit extension number of your laboratory in half width.</t>
    <phoneticPr fontId="27"/>
  </si>
  <si>
    <t>Enter the four-digit fax number of your laboratory in half width.</t>
    <phoneticPr fontId="27"/>
  </si>
  <si>
    <t>Enter a post number, adding “(大)” for Ookayama campus or ”(す)” for Suzukakedai campus at the beginning.</t>
    <phoneticPr fontId="27"/>
  </si>
  <si>
    <t>Enter in katakana or Roman letters. Make sure that the size of small katakana characters (ァィゥェォッャュョ) is correct as registered.</t>
    <phoneticPr fontId="27"/>
  </si>
  <si>
    <t>Enter full name. Do not omit “銀行” (bank), “信用金庫” (Shinkin bank), etc.</t>
    <phoneticPr fontId="27"/>
  </si>
  <si>
    <t>Enter full name. Do not omit ”本店” (head office), ”支店” (branch), or ”出張所” (sub branch), etc.</t>
    <phoneticPr fontId="27"/>
  </si>
  <si>
    <t>Enter “1” for savings accounts (預金種類「普通」). For other types of accounts, please ask us.</t>
    <phoneticPr fontId="27"/>
  </si>
  <si>
    <t>If you are a foreign national and have opened an account within six months after entry to Japan, the account may be a non-resident deposit account (“非居住者用預金”). Please select your status from these three options: A (non-applicable (Japanese nationals)), B (Your account is a non-resident deposit account), C (Your account is a resident account). If you are not sure about the status, please check with the bank directly.</t>
    <phoneticPr fontId="27"/>
  </si>
  <si>
    <t>*Required if you register a Japan Post Bank account.
Enter the five-digit code (“記号”) in half width.</t>
    <phoneticPr fontId="27"/>
  </si>
  <si>
    <t>*Required if you register a Japan Post Bank account.
Enter the number (“番号”) (maximum of eight digits) in half width.</t>
    <phoneticPr fontId="27"/>
  </si>
  <si>
    <t>↓The following is for the office, no input required</t>
    <phoneticPr fontId="27"/>
  </si>
  <si>
    <t>Current address
(Field 1)</t>
    <phoneticPr fontId="27"/>
  </si>
  <si>
    <t>Current address
(Field 2)</t>
    <phoneticPr fontId="27"/>
  </si>
  <si>
    <t>Name
(in katakana)</t>
    <phoneticPr fontId="27"/>
  </si>
  <si>
    <t>Enter the address on your residence certificate: Prefecture, city, ward, and town in Field 1, and district number, building name, house number, etc. in Field 2. Example: for “東京都目黒区大岡山2-12-1,” enter “東京都目黒区大岡山” in Field 1, and “２－１２－１” in Field 2.</t>
    <phoneticPr fontId="27"/>
  </si>
  <si>
    <t>日本語</t>
    <rPh sb="0" eb="3">
      <t>ニホンゴ</t>
    </rPh>
    <phoneticPr fontId="27"/>
  </si>
  <si>
    <t>English</t>
    <phoneticPr fontId="27"/>
  </si>
  <si>
    <t>理学院 化学系 化学コース</t>
    <phoneticPr fontId="27"/>
  </si>
  <si>
    <t>トウコウ　タロウ</t>
    <phoneticPr fontId="27"/>
  </si>
  <si>
    <t>東工　太郎</t>
    <phoneticPr fontId="27"/>
  </si>
  <si>
    <t>003-2021</t>
    <phoneticPr fontId="27"/>
  </si>
  <si>
    <t>090-1234-5678</t>
    <phoneticPr fontId="27"/>
  </si>
  <si>
    <t>12D34567</t>
    <phoneticPr fontId="27"/>
  </si>
  <si>
    <t>01M23456</t>
    <phoneticPr fontId="27"/>
  </si>
  <si>
    <t>東工研究室</t>
    <phoneticPr fontId="27"/>
  </si>
  <si>
    <t>東工次郎</t>
    <phoneticPr fontId="27"/>
  </si>
  <si>
    <t>0001</t>
    <phoneticPr fontId="27"/>
  </si>
  <si>
    <t>0002</t>
    <phoneticPr fontId="27"/>
  </si>
  <si>
    <t>(大)S6-13</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</si>
</sst>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47">
    <font>
      <sz val="11"/>
      <color theme="1"/>
      <name val="Calibri"/>
      <scheme val="minor"/>
    </font>
    <font>
      <sz val="11"/>
      <color theme="1"/>
      <name val="Calibri"/>
      <family val="2"/>
      <charset val="128"/>
      <scheme val="minor"/>
    </font>
    <font>
      <sz val="18"/>
      <color theme="1"/>
      <name val="MS PGothic"/>
      <family val="3"/>
      <charset val="128"/>
    </font>
    <font>
      <sz val="11"/>
      <name val="Calibri"/>
      <family val="2"/>
    </font>
    <font>
      <sz val="11"/>
      <color theme="1"/>
      <name val="MS PGothic"/>
      <family val="3"/>
      <charset val="128"/>
    </font>
    <font>
      <sz val="11"/>
      <color theme="1"/>
      <name val="游ゴシック"/>
      <family val="3"/>
      <charset val="128"/>
    </font>
    <font>
      <sz val="9"/>
      <color theme="1"/>
      <name val="游ゴシック"/>
      <family val="3"/>
      <charset val="128"/>
    </font>
    <font>
      <sz val="10"/>
      <color theme="1"/>
      <name val="游ゴシック"/>
      <family val="3"/>
      <charset val="128"/>
    </font>
    <font>
      <b/>
      <sz val="12"/>
      <color theme="1"/>
      <name val="MS PGothic"/>
      <family val="3"/>
      <charset val="128"/>
    </font>
    <font>
      <sz val="12"/>
      <color theme="1"/>
      <name val="MS PGothic"/>
      <family val="3"/>
      <charset val="128"/>
    </font>
    <font>
      <b/>
      <sz val="11"/>
      <color rgb="FFFF0000"/>
      <name val="游ゴシック"/>
      <family val="3"/>
      <charset val="128"/>
    </font>
    <font>
      <sz val="10"/>
      <color theme="1"/>
      <name val="MS PGothic"/>
      <family val="3"/>
      <charset val="128"/>
    </font>
    <font>
      <b/>
      <sz val="11"/>
      <color theme="1"/>
      <name val="MS PGothic"/>
      <family val="3"/>
      <charset val="128"/>
    </font>
    <font>
      <sz val="11"/>
      <color theme="1"/>
      <name val="明朝"/>
      <family val="1"/>
      <charset val="128"/>
    </font>
    <font>
      <b/>
      <sz val="10"/>
      <color theme="1"/>
      <name val="MS PGothic"/>
      <family val="3"/>
      <charset val="128"/>
    </font>
    <font>
      <sz val="14"/>
      <color theme="1"/>
      <name val="MS PGothic"/>
      <family val="3"/>
      <charset val="128"/>
    </font>
    <font>
      <sz val="10"/>
      <color rgb="FF000000"/>
      <name val="MS PGothic"/>
      <family val="3"/>
      <charset val="128"/>
    </font>
    <font>
      <sz val="9"/>
      <color theme="1"/>
      <name val="MS PGothic"/>
      <family val="3"/>
      <charset val="128"/>
    </font>
    <font>
      <sz val="8"/>
      <color theme="1"/>
      <name val="MS PGothic"/>
      <family val="3"/>
      <charset val="128"/>
    </font>
    <font>
      <sz val="7"/>
      <color theme="1"/>
      <name val="MS PGothic"/>
      <family val="3"/>
      <charset val="128"/>
    </font>
    <font>
      <b/>
      <sz val="8"/>
      <color rgb="FF000000"/>
      <name val="ＭＳ Ｐゴシック"/>
      <family val="3"/>
      <charset val="128"/>
    </font>
    <font>
      <b/>
      <sz val="11"/>
      <color rgb="FF000000"/>
      <name val="ＭＳ Ｐゴシック"/>
      <family val="3"/>
      <charset val="128"/>
    </font>
    <font>
      <b/>
      <sz val="10"/>
      <color rgb="FF000000"/>
      <name val="ＭＳ Ｐゴシック"/>
      <family val="3"/>
      <charset val="128"/>
    </font>
    <font>
      <sz val="8"/>
      <color rgb="FF000000"/>
      <name val="ＭＳ Ｐゴシック"/>
      <family val="3"/>
      <charset val="128"/>
    </font>
    <font>
      <sz val="10"/>
      <color rgb="FF000000"/>
      <name val="ＭＳ Ｐゴシック"/>
      <family val="3"/>
      <charset val="128"/>
    </font>
    <font>
      <i/>
      <sz val="9"/>
      <color rgb="FF000000"/>
      <name val="ＭＳ Ｐゴシック"/>
      <family val="3"/>
      <charset val="128"/>
    </font>
    <font>
      <sz val="11"/>
      <color theme="1"/>
      <name val="Calibri"/>
      <family val="2"/>
      <scheme val="minor"/>
    </font>
    <font>
      <sz val="6"/>
      <name val="Calibri"/>
      <family val="3"/>
      <charset val="128"/>
      <scheme val="minor"/>
    </font>
    <font>
      <sz val="11"/>
      <color theme="1"/>
      <name val="ＭＳ Ｐゴシック"/>
      <family val="3"/>
      <charset val="128"/>
    </font>
    <font>
      <sz val="11"/>
      <color theme="1"/>
      <name val="Calibri"/>
      <family val="3"/>
      <charset val="128"/>
      <scheme val="minor"/>
    </font>
    <font>
      <sz val="11"/>
      <color theme="1"/>
      <name val="MS PGothic"/>
      <family val="3"/>
      <charset val="128"/>
    </font>
    <font>
      <sz val="11"/>
      <color theme="1"/>
      <name val="ＭＳ ゴシック"/>
      <family val="3"/>
      <charset val="128"/>
    </font>
    <font>
      <sz val="11"/>
      <color theme="1"/>
      <name val="MS PGothic"/>
      <family val="2"/>
      <charset val="128"/>
    </font>
    <font>
      <sz val="10"/>
      <name val="游ゴシック"/>
      <family val="3"/>
      <charset val="128"/>
    </font>
    <font>
      <sz val="11"/>
      <name val="Calibri"/>
      <family val="2"/>
      <scheme val="minor"/>
    </font>
    <font>
      <sz val="10"/>
      <name val="Calibri"/>
      <family val="2"/>
      <scheme val="minor"/>
    </font>
    <font>
      <sz val="10"/>
      <name val="Calibri"/>
      <family val="2"/>
    </font>
    <font>
      <sz val="10"/>
      <color theme="1"/>
      <name val="Calibri"/>
      <family val="2"/>
      <scheme val="minor"/>
    </font>
    <font>
      <b/>
      <sz val="10"/>
      <color theme="1"/>
      <name val="游ゴシック"/>
      <family val="3"/>
      <charset val="128"/>
    </font>
    <font>
      <b/>
      <sz val="9"/>
      <color rgb="FFFF0000"/>
      <name val="游ゴシック"/>
      <family val="3"/>
      <charset val="128"/>
    </font>
    <font>
      <sz val="9"/>
      <color theme="1"/>
      <name val="Calibri"/>
      <family val="2"/>
      <scheme val="minor"/>
    </font>
    <font>
      <sz val="8"/>
      <color theme="1"/>
      <name val="游ゴシック"/>
      <family val="3"/>
      <charset val="128"/>
    </font>
    <font>
      <sz val="9"/>
      <name val="游ゴシック"/>
      <family val="3"/>
      <charset val="128"/>
    </font>
    <font>
      <sz val="8"/>
      <name val="游ゴシック"/>
      <family val="3"/>
      <charset val="128"/>
    </font>
    <font>
      <sz val="8"/>
      <name val="Calibri"/>
      <family val="2"/>
    </font>
    <font>
      <b/>
      <sz val="8"/>
      <color theme="1"/>
      <name val="游ゴシック"/>
      <family val="3"/>
      <charset val="128"/>
    </font>
    <font>
      <sz val="9"/>
      <name val="Calibri"/>
      <family val="2"/>
      <scheme val="minor"/>
    </font>
  </fonts>
  <fills count="8">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FF3300"/>
        <bgColor rgb="FFFF3300"/>
      </patternFill>
    </fill>
    <fill>
      <patternFill patternType="solid">
        <fgColor rgb="FFBFBFBF"/>
        <bgColor rgb="FFBFBFBF"/>
      </patternFill>
    </fill>
    <fill>
      <patternFill patternType="solid">
        <fgColor rgb="FFD8D8D8"/>
        <bgColor rgb="FFD8D8D8"/>
      </patternFill>
    </fill>
    <fill>
      <patternFill patternType="solid">
        <fgColor theme="0" tint="-0.14996795556505021"/>
        <bgColor indexed="64"/>
      </patternFill>
    </fill>
  </fills>
  <borders count="108">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ck">
        <color rgb="FFFF3300"/>
      </left>
      <right style="thick">
        <color rgb="FFFF3300"/>
      </right>
      <top style="thick">
        <color rgb="FFFF33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ck">
        <color rgb="FFFF3300"/>
      </left>
      <right style="thick">
        <color rgb="FFFF33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ck">
        <color rgb="FFFF3300"/>
      </left>
      <right style="thick">
        <color rgb="FFFF3300"/>
      </right>
      <top style="thin">
        <color rgb="FF000000"/>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ck">
        <color rgb="FFFF3300"/>
      </left>
      <right style="thick">
        <color rgb="FFFF33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ck">
        <color rgb="FFFF3300"/>
      </left>
      <right style="thick">
        <color rgb="FFFF3300"/>
      </right>
      <top style="thin">
        <color rgb="FF000000"/>
      </top>
      <bottom style="thin">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diagonal/>
    </border>
    <border>
      <left/>
      <right style="medium">
        <color rgb="FF000000"/>
      </right>
      <top/>
      <bottom/>
      <diagonal/>
    </border>
    <border>
      <left style="medium">
        <color rgb="FF000000"/>
      </left>
      <right/>
      <top/>
      <bottom/>
      <diagonal/>
    </border>
    <border>
      <left/>
      <right style="thin">
        <color rgb="FF000000"/>
      </right>
      <top/>
      <bottom/>
      <diagonal/>
    </border>
    <border>
      <left style="thin">
        <color rgb="FF000000"/>
      </left>
      <right/>
      <top/>
      <bottom style="thin">
        <color rgb="FF000000"/>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thin">
        <color rgb="FF000000"/>
      </right>
      <top/>
      <bottom/>
      <diagonal/>
    </border>
    <border>
      <left style="medium">
        <color rgb="FF000000"/>
      </left>
      <right/>
      <top style="thin">
        <color rgb="FF000000"/>
      </top>
      <bottom style="thin">
        <color rgb="FF000000"/>
      </bottom>
      <diagonal/>
    </border>
    <border>
      <left style="thin">
        <color rgb="FF000000"/>
      </left>
      <right style="hair">
        <color rgb="FF000000"/>
      </right>
      <top/>
      <bottom style="thin">
        <color rgb="FF000000"/>
      </bottom>
      <diagonal/>
    </border>
    <border>
      <left style="hair">
        <color rgb="FF000000"/>
      </left>
      <right style="hair">
        <color rgb="FF000000"/>
      </right>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hair">
        <color rgb="FF000000"/>
      </left>
      <right style="hair">
        <color rgb="FF000000"/>
      </right>
      <top/>
      <bottom style="medium">
        <color rgb="FF000000"/>
      </bottom>
      <diagonal/>
    </border>
    <border>
      <left/>
      <right/>
      <top style="thin">
        <color rgb="FF000000"/>
      </top>
      <bottom style="medium">
        <color rgb="FF000000"/>
      </bottom>
      <diagonal/>
    </border>
    <border>
      <left style="hair">
        <color rgb="FF000000"/>
      </left>
      <right/>
      <top/>
      <bottom style="medium">
        <color rgb="FF000000"/>
      </bottom>
      <diagonal/>
    </border>
    <border>
      <left/>
      <right/>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ck">
        <color rgb="FFFF3300"/>
      </right>
      <top style="thin">
        <color rgb="FF000000"/>
      </top>
      <bottom/>
      <diagonal/>
    </border>
    <border>
      <left style="thick">
        <color rgb="FFFF3300"/>
      </left>
      <right style="thin">
        <color rgb="FF000000"/>
      </right>
      <top style="thin">
        <color rgb="FF000000"/>
      </top>
      <bottom/>
      <diagonal/>
    </border>
    <border>
      <left/>
      <right/>
      <top/>
      <bottom/>
      <diagonal/>
    </border>
    <border>
      <left/>
      <right/>
      <top style="medium">
        <color rgb="FF000000"/>
      </top>
      <bottom/>
      <diagonal/>
    </border>
    <border>
      <left/>
      <right/>
      <top style="medium">
        <color rgb="FF000000"/>
      </top>
      <bottom/>
      <diagonal/>
    </border>
    <border>
      <left/>
      <right/>
      <top style="medium">
        <color rgb="FF000000"/>
      </top>
      <bottom/>
      <diagonal/>
    </border>
    <border>
      <left style="thin">
        <color rgb="FF000000"/>
      </left>
      <right style="thick">
        <color rgb="FFFF3300"/>
      </right>
      <top/>
      <bottom style="thin">
        <color rgb="FF000000"/>
      </bottom>
      <diagonal/>
    </border>
    <border>
      <left style="thick">
        <color rgb="FFFF3300"/>
      </left>
      <right style="thin">
        <color rgb="FF000000"/>
      </right>
      <top/>
      <bottom style="thin">
        <color rgb="FF000000"/>
      </bottom>
      <diagonal/>
    </border>
    <border>
      <left/>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diagonal/>
    </border>
    <border>
      <left style="medium">
        <color rgb="FF000000"/>
      </left>
      <right style="thin">
        <color rgb="FF000000"/>
      </right>
      <top/>
      <bottom/>
      <diagonal/>
    </border>
    <border>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thick">
        <color rgb="FFFF3300"/>
      </left>
      <right style="thick">
        <color rgb="FFFF3300"/>
      </right>
      <top style="thin">
        <color rgb="FF000000"/>
      </top>
      <bottom style="thick">
        <color rgb="FFFF3300"/>
      </bottom>
      <diagonal/>
    </border>
    <border>
      <left style="thin">
        <color rgb="FF000000"/>
      </left>
      <right/>
      <top style="thin">
        <color rgb="FF000000"/>
      </top>
      <bottom style="medium">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medium">
        <color rgb="FF000000"/>
      </left>
      <right/>
      <top/>
      <bottom style="medium">
        <color rgb="FF000000"/>
      </bottom>
      <diagonal/>
    </border>
    <border>
      <left/>
      <right style="thin">
        <color rgb="FF000000"/>
      </right>
      <top/>
      <bottom style="medium">
        <color rgb="FF000000"/>
      </bottom>
      <diagonal/>
    </border>
    <border>
      <left/>
      <right/>
      <top/>
      <bottom/>
      <diagonal/>
    </border>
    <border>
      <left/>
      <right/>
      <top/>
      <bottom style="dotted">
        <color rgb="FF000000"/>
      </bottom>
      <diagonal/>
    </border>
    <border>
      <left/>
      <right/>
      <top style="medium">
        <color rgb="FF000000"/>
      </top>
      <bottom/>
      <diagonal/>
    </border>
    <border>
      <left/>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right/>
      <top/>
      <bottom/>
      <diagonal/>
    </border>
    <border>
      <left style="thin">
        <color rgb="FF000000"/>
      </left>
      <right/>
      <top style="double">
        <color rgb="FF000000"/>
      </top>
      <bottom/>
      <diagonal/>
    </border>
    <border>
      <left/>
      <right/>
      <top style="double">
        <color rgb="FF000000"/>
      </top>
      <bottom/>
      <diagonal/>
    </border>
    <border>
      <left/>
      <right style="thin">
        <color rgb="FF000000"/>
      </right>
      <top style="double">
        <color rgb="FF000000"/>
      </top>
      <bottom/>
      <diagonal/>
    </border>
    <border>
      <left/>
      <right/>
      <top/>
      <bottom style="medium">
        <color rgb="FF000000"/>
      </bottom>
      <diagonal/>
    </border>
    <border>
      <left/>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right/>
      <top/>
      <bottom style="double">
        <color auto="1"/>
      </bottom>
      <diagonal/>
    </border>
    <border>
      <left style="thin">
        <color rgb="FF000000"/>
      </left>
      <right style="thick">
        <color rgb="FFFF3300"/>
      </right>
      <top/>
      <bottom/>
      <diagonal/>
    </border>
    <border>
      <left style="thick">
        <color rgb="FFFF3300"/>
      </left>
      <right style="thin">
        <color rgb="FF000000"/>
      </right>
      <top/>
      <bottom/>
      <diagonal/>
    </border>
  </borders>
  <cellStyleXfs count="2">
    <xf numFmtId="0" fontId="0" fillId="0" borderId="0"/>
    <xf numFmtId="0" fontId="1" fillId="0" borderId="97">
      <alignment vertical="center"/>
    </xf>
  </cellStyleXfs>
  <cellXfs count="295">
    <xf numFmtId="0" fontId="0" fillId="0" borderId="0" xfId="0" applyFont="1" applyAlignment="1">
      <alignment vertical="center"/>
    </xf>
    <xf numFmtId="0" fontId="4" fillId="2" borderId="4" xfId="0" applyFont="1" applyFill="1" applyBorder="1" applyAlignment="1">
      <alignment vertical="center"/>
    </xf>
    <xf numFmtId="0" fontId="5" fillId="3" borderId="7" xfId="0" applyFont="1" applyFill="1" applyBorder="1" applyAlignment="1">
      <alignment horizontal="center" vertical="center" wrapText="1"/>
    </xf>
    <xf numFmtId="0" fontId="5" fillId="3" borderId="10" xfId="0" applyFont="1" applyFill="1" applyBorder="1" applyAlignment="1">
      <alignment horizontal="left" vertical="center" wrapText="1"/>
    </xf>
    <xf numFmtId="0" fontId="4" fillId="0" borderId="0" xfId="0" applyFont="1" applyAlignment="1">
      <alignment vertical="center"/>
    </xf>
    <xf numFmtId="0" fontId="5" fillId="5"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5" fillId="5" borderId="13" xfId="0" applyFont="1" applyFill="1" applyBorder="1" applyAlignment="1">
      <alignment horizontal="left" vertical="center" wrapText="1"/>
    </xf>
    <xf numFmtId="14" fontId="8" fillId="2" borderId="4" xfId="0" applyNumberFormat="1" applyFont="1" applyFill="1" applyBorder="1" applyAlignment="1">
      <alignment vertical="center"/>
    </xf>
    <xf numFmtId="14" fontId="9" fillId="2" borderId="4" xfId="0" applyNumberFormat="1" applyFont="1" applyFill="1" applyBorder="1" applyAlignment="1">
      <alignment horizontal="right" vertical="center"/>
    </xf>
    <xf numFmtId="14" fontId="8" fillId="2" borderId="4" xfId="0" applyNumberFormat="1" applyFont="1" applyFill="1" applyBorder="1" applyAlignment="1">
      <alignment horizontal="right" vertical="center"/>
    </xf>
    <xf numFmtId="0" fontId="11" fillId="2" borderId="4" xfId="0" applyFont="1" applyFill="1" applyBorder="1" applyAlignment="1">
      <alignment horizontal="center" vertical="center" wrapText="1"/>
    </xf>
    <xf numFmtId="0" fontId="9" fillId="2" borderId="4" xfId="0" applyFont="1" applyFill="1" applyBorder="1" applyAlignment="1">
      <alignment vertical="center"/>
    </xf>
    <xf numFmtId="0" fontId="9" fillId="0" borderId="0" xfId="0" applyFont="1" applyAlignment="1">
      <alignment vertical="center"/>
    </xf>
    <xf numFmtId="0" fontId="9" fillId="2" borderId="4" xfId="0" applyFont="1" applyFill="1" applyBorder="1" applyAlignment="1">
      <alignment horizontal="center" vertical="center" wrapText="1"/>
    </xf>
    <xf numFmtId="0" fontId="12" fillId="0" borderId="0" xfId="0" applyFont="1" applyAlignment="1">
      <alignment horizontal="left" vertical="top"/>
    </xf>
    <xf numFmtId="0" fontId="7" fillId="2" borderId="9"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7" fillId="2" borderId="10" xfId="0" applyFont="1" applyFill="1" applyBorder="1" applyAlignment="1">
      <alignment horizontal="left" vertical="center" wrapText="1"/>
    </xf>
    <xf numFmtId="14" fontId="7" fillId="2" borderId="9" xfId="0" applyNumberFormat="1" applyFont="1" applyFill="1" applyBorder="1" applyAlignment="1">
      <alignment horizontal="center" vertical="center" wrapText="1"/>
    </xf>
    <xf numFmtId="14" fontId="10" fillId="2" borderId="23" xfId="0" applyNumberFormat="1" applyFont="1" applyFill="1" applyBorder="1" applyAlignment="1">
      <alignment horizontal="center" vertical="center" wrapText="1"/>
    </xf>
    <xf numFmtId="0" fontId="5" fillId="2" borderId="23"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7" fillId="2" borderId="13" xfId="0" applyFont="1" applyFill="1" applyBorder="1" applyAlignment="1">
      <alignment horizontal="left" vertical="center" wrapText="1"/>
    </xf>
    <xf numFmtId="0" fontId="12" fillId="0" borderId="39"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13" fillId="0" borderId="0" xfId="0" quotePrefix="1" applyFont="1" applyAlignment="1">
      <alignment vertical="center"/>
    </xf>
    <xf numFmtId="0" fontId="13" fillId="0" borderId="0" xfId="0" applyFont="1" applyAlignment="1">
      <alignment vertical="center"/>
    </xf>
    <xf numFmtId="0" fontId="4" fillId="0" borderId="38" xfId="0" applyFont="1" applyBorder="1" applyAlignment="1">
      <alignment horizontal="center" vertical="center"/>
    </xf>
    <xf numFmtId="0" fontId="4" fillId="0" borderId="54" xfId="0" applyFont="1" applyBorder="1" applyAlignment="1">
      <alignment horizontal="center" vertical="center"/>
    </xf>
    <xf numFmtId="0" fontId="12" fillId="0" borderId="55" xfId="0" applyFont="1" applyBorder="1" applyAlignment="1">
      <alignment horizontal="center" vertical="center"/>
    </xf>
    <xf numFmtId="0" fontId="12" fillId="0" borderId="54" xfId="0" applyFont="1" applyBorder="1" applyAlignment="1">
      <alignment horizontal="center" vertical="center"/>
    </xf>
    <xf numFmtId="0" fontId="12" fillId="3" borderId="56" xfId="0" applyFont="1" applyFill="1" applyBorder="1" applyAlignment="1">
      <alignment vertical="top"/>
    </xf>
    <xf numFmtId="0" fontId="12" fillId="3" borderId="57" xfId="0" applyFont="1" applyFill="1" applyBorder="1" applyAlignment="1">
      <alignment vertical="top"/>
    </xf>
    <xf numFmtId="14" fontId="4" fillId="0" borderId="0" xfId="0" applyNumberFormat="1" applyFont="1" applyAlignment="1">
      <alignment vertical="center"/>
    </xf>
    <xf numFmtId="0" fontId="7" fillId="2" borderId="69" xfId="0" applyFont="1" applyFill="1" applyBorder="1" applyAlignment="1">
      <alignment horizontal="center" vertical="center" shrinkToFit="1"/>
    </xf>
    <xf numFmtId="0" fontId="4" fillId="2" borderId="4" xfId="0" applyFont="1" applyFill="1" applyBorder="1" applyAlignment="1">
      <alignment horizontal="center" vertical="center"/>
    </xf>
    <xf numFmtId="0" fontId="4" fillId="2" borderId="57" xfId="0" applyFont="1" applyFill="1" applyBorder="1" applyAlignment="1">
      <alignment horizontal="center" vertical="center"/>
    </xf>
    <xf numFmtId="0" fontId="4" fillId="0" borderId="72" xfId="0" applyFont="1" applyBorder="1" applyAlignment="1">
      <alignment horizontal="center" vertical="center"/>
    </xf>
    <xf numFmtId="0" fontId="4" fillId="0" borderId="29" xfId="0" applyFont="1" applyBorder="1" applyAlignment="1">
      <alignment horizontal="center" vertical="center"/>
    </xf>
    <xf numFmtId="0" fontId="7" fillId="2" borderId="76" xfId="0" applyFont="1" applyFill="1" applyBorder="1" applyAlignment="1">
      <alignment horizontal="center" vertical="center" wrapText="1"/>
    </xf>
    <xf numFmtId="0" fontId="7" fillId="2" borderId="77" xfId="0" applyFont="1" applyFill="1" applyBorder="1" applyAlignment="1">
      <alignment horizontal="left" vertical="center" wrapText="1"/>
    </xf>
    <xf numFmtId="0" fontId="7" fillId="2" borderId="69" xfId="0" applyFont="1" applyFill="1" applyBorder="1" applyAlignment="1">
      <alignment horizontal="center" vertical="center" wrapText="1"/>
    </xf>
    <xf numFmtId="0" fontId="5" fillId="2" borderId="78" xfId="0" applyFont="1" applyFill="1" applyBorder="1" applyAlignment="1">
      <alignment horizontal="center" vertical="center" wrapText="1"/>
    </xf>
    <xf numFmtId="0" fontId="4" fillId="0" borderId="0" xfId="0" applyFont="1" applyAlignment="1">
      <alignment horizontal="center" vertical="center"/>
    </xf>
    <xf numFmtId="0" fontId="5" fillId="2" borderId="10" xfId="0" applyFont="1" applyFill="1" applyBorder="1" applyAlignment="1">
      <alignment vertical="center" textRotation="255"/>
    </xf>
    <xf numFmtId="0" fontId="4" fillId="2" borderId="4" xfId="0" applyFont="1" applyFill="1" applyBorder="1" applyAlignment="1">
      <alignment horizontal="left" vertical="top" wrapText="1"/>
    </xf>
    <xf numFmtId="0" fontId="4" fillId="0" borderId="0" xfId="0" quotePrefix="1" applyFont="1" applyAlignment="1">
      <alignment vertical="center"/>
    </xf>
    <xf numFmtId="0" fontId="4" fillId="2" borderId="4" xfId="0" applyFont="1" applyFill="1" applyBorder="1" applyAlignment="1">
      <alignment horizontal="left" vertical="top"/>
    </xf>
    <xf numFmtId="0" fontId="5" fillId="2" borderId="4" xfId="0" applyFont="1" applyFill="1" applyBorder="1" applyAlignment="1">
      <alignment vertical="center" textRotation="255"/>
    </xf>
    <xf numFmtId="0" fontId="7" fillId="6" borderId="4" xfId="0" applyFont="1" applyFill="1" applyBorder="1" applyAlignment="1">
      <alignment horizontal="center" vertical="center"/>
    </xf>
    <xf numFmtId="0" fontId="5" fillId="6" borderId="4" xfId="0" applyFont="1" applyFill="1" applyBorder="1" applyAlignment="1">
      <alignment horizontal="center" vertical="center" wrapText="1"/>
    </xf>
    <xf numFmtId="0" fontId="4" fillId="0" borderId="0" xfId="0" applyFont="1" applyAlignment="1">
      <alignment horizontal="left" vertical="center" wrapText="1"/>
    </xf>
    <xf numFmtId="0" fontId="5" fillId="6" borderId="4" xfId="0" applyFont="1" applyFill="1" applyBorder="1" applyAlignment="1">
      <alignment vertical="center"/>
    </xf>
    <xf numFmtId="0" fontId="7" fillId="6" borderId="4" xfId="0" applyFont="1" applyFill="1" applyBorder="1" applyAlignment="1">
      <alignment horizontal="center" vertical="center" wrapText="1"/>
    </xf>
    <xf numFmtId="0" fontId="11"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4" fillId="2" borderId="4" xfId="0" applyFont="1" applyFill="1" applyBorder="1" applyAlignment="1">
      <alignment vertical="top"/>
    </xf>
    <xf numFmtId="0" fontId="17" fillId="2" borderId="4" xfId="0" applyFont="1" applyFill="1" applyBorder="1" applyAlignment="1">
      <alignment vertical="center" wrapText="1"/>
    </xf>
    <xf numFmtId="0" fontId="17" fillId="2" borderId="4" xfId="0" applyFont="1" applyFill="1" applyBorder="1" applyAlignment="1">
      <alignment vertical="center"/>
    </xf>
    <xf numFmtId="0" fontId="17" fillId="2" borderId="89" xfId="0" applyFont="1" applyFill="1" applyBorder="1" applyAlignment="1">
      <alignment vertical="center" wrapText="1"/>
    </xf>
    <xf numFmtId="0" fontId="17" fillId="2" borderId="89" xfId="0" applyFont="1" applyFill="1" applyBorder="1" applyAlignment="1">
      <alignment vertical="center"/>
    </xf>
    <xf numFmtId="0" fontId="18" fillId="2" borderId="4" xfId="0" applyFont="1" applyFill="1" applyBorder="1" applyAlignment="1">
      <alignment vertical="center"/>
    </xf>
    <xf numFmtId="0" fontId="5" fillId="2" borderId="10" xfId="0" applyFont="1" applyFill="1" applyBorder="1" applyAlignment="1">
      <alignment horizontal="center" vertical="center" textRotation="180" shrinkToFit="1"/>
    </xf>
    <xf numFmtId="0" fontId="28" fillId="0" borderId="0" xfId="0" applyFont="1" applyAlignment="1">
      <alignment vertical="center"/>
    </xf>
    <xf numFmtId="0" fontId="28" fillId="0" borderId="0" xfId="0" applyFont="1" applyAlignment="1">
      <alignment vertical="center" wrapText="1"/>
    </xf>
    <xf numFmtId="0" fontId="30" fillId="0" borderId="0" xfId="0" applyFont="1" applyAlignment="1">
      <alignment vertical="center" wrapText="1"/>
    </xf>
    <xf numFmtId="0" fontId="26" fillId="0" borderId="0" xfId="0" applyFont="1" applyAlignment="1">
      <alignment vertical="center"/>
    </xf>
    <xf numFmtId="0" fontId="28" fillId="0" borderId="0" xfId="0" applyFont="1" applyAlignment="1">
      <alignment vertical="center" shrinkToFit="1"/>
    </xf>
    <xf numFmtId="49" fontId="0" fillId="0" borderId="0" xfId="0" applyNumberFormat="1" applyFont="1" applyAlignment="1">
      <alignment vertical="center"/>
    </xf>
    <xf numFmtId="0" fontId="26" fillId="0" borderId="0" xfId="0" applyNumberFormat="1" applyFont="1" applyAlignment="1">
      <alignment vertical="center"/>
    </xf>
    <xf numFmtId="176" fontId="0" fillId="0" borderId="0" xfId="0" applyNumberFormat="1" applyAlignment="1">
      <alignment shrinkToFit="1"/>
    </xf>
    <xf numFmtId="0" fontId="0" fillId="0" borderId="0" xfId="0" applyFont="1" applyAlignment="1">
      <alignment vertical="center" wrapText="1"/>
    </xf>
    <xf numFmtId="0" fontId="0" fillId="0" borderId="0" xfId="0" applyFont="1" applyAlignment="1">
      <alignment vertical="center"/>
    </xf>
    <xf numFmtId="0" fontId="0" fillId="0" borderId="0" xfId="0" applyFont="1" applyAlignment="1">
      <alignment vertical="center"/>
    </xf>
    <xf numFmtId="49" fontId="26" fillId="0" borderId="0" xfId="0" applyNumberFormat="1" applyFont="1" applyAlignment="1">
      <alignment vertical="center"/>
    </xf>
    <xf numFmtId="0" fontId="28" fillId="0" borderId="97" xfId="0" applyFont="1" applyBorder="1" applyAlignment="1">
      <alignment vertical="center" wrapText="1"/>
    </xf>
    <xf numFmtId="0" fontId="26" fillId="0" borderId="97" xfId="0" applyFont="1" applyBorder="1" applyAlignment="1">
      <alignment vertical="center" wrapText="1"/>
    </xf>
    <xf numFmtId="0" fontId="31" fillId="0" borderId="97" xfId="0" applyFont="1" applyBorder="1" applyAlignment="1">
      <alignment vertical="center" wrapText="1"/>
    </xf>
    <xf numFmtId="0" fontId="29" fillId="0" borderId="97" xfId="0" applyFont="1" applyBorder="1" applyAlignment="1">
      <alignment vertical="center" wrapText="1"/>
    </xf>
    <xf numFmtId="176" fontId="0" fillId="0" borderId="97" xfId="0" applyNumberFormat="1" applyBorder="1" applyAlignment="1">
      <alignment shrinkToFit="1"/>
    </xf>
    <xf numFmtId="0" fontId="26" fillId="7" borderId="105" xfId="0" applyFont="1" applyFill="1" applyBorder="1" applyAlignment="1">
      <alignment vertical="center" wrapText="1"/>
    </xf>
    <xf numFmtId="176" fontId="0" fillId="7" borderId="105" xfId="0" applyNumberFormat="1" applyFill="1" applyBorder="1" applyAlignment="1">
      <alignment shrinkToFit="1"/>
    </xf>
    <xf numFmtId="0" fontId="31" fillId="7" borderId="105" xfId="0" applyFont="1" applyFill="1" applyBorder="1" applyAlignment="1">
      <alignment vertical="center" wrapText="1"/>
    </xf>
    <xf numFmtId="0" fontId="29" fillId="7" borderId="105" xfId="0" applyFont="1" applyFill="1" applyBorder="1" applyAlignment="1">
      <alignment vertical="center" wrapText="1"/>
    </xf>
    <xf numFmtId="0" fontId="0" fillId="0" borderId="0" xfId="0" applyFont="1" applyAlignment="1">
      <alignment vertical="center"/>
    </xf>
    <xf numFmtId="0" fontId="10" fillId="2" borderId="16" xfId="0" applyFont="1" applyFill="1" applyBorder="1" applyAlignment="1">
      <alignment horizontal="center" vertical="center" wrapText="1"/>
    </xf>
    <xf numFmtId="0" fontId="7" fillId="2" borderId="70" xfId="0" applyFont="1" applyFill="1" applyBorder="1" applyAlignment="1">
      <alignment horizontal="left" vertical="center" wrapText="1"/>
    </xf>
    <xf numFmtId="0" fontId="10" fillId="2" borderId="60"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10" fillId="2" borderId="66" xfId="0" applyFont="1" applyFill="1" applyBorder="1" applyAlignment="1">
      <alignment horizontal="center" vertical="center" wrapText="1"/>
    </xf>
    <xf numFmtId="0" fontId="7" fillId="2" borderId="75" xfId="0" applyFont="1" applyFill="1" applyBorder="1" applyAlignment="1">
      <alignment horizontal="center" vertical="center" shrinkToFit="1"/>
    </xf>
    <xf numFmtId="0" fontId="33" fillId="0" borderId="0" xfId="0" applyFont="1" applyAlignment="1">
      <alignment horizontal="left"/>
    </xf>
    <xf numFmtId="0" fontId="33" fillId="6" borderId="4" xfId="0" applyFont="1" applyFill="1" applyBorder="1" applyAlignment="1">
      <alignment horizontal="center" vertical="center" wrapText="1"/>
    </xf>
    <xf numFmtId="0" fontId="33" fillId="2" borderId="9" xfId="0" applyFont="1" applyFill="1" applyBorder="1" applyAlignment="1">
      <alignment horizontal="center" vertical="center" wrapText="1"/>
    </xf>
    <xf numFmtId="0" fontId="7" fillId="2" borderId="70" xfId="0" applyFont="1" applyFill="1" applyBorder="1" applyAlignment="1">
      <alignment horizontal="left" vertical="center" wrapText="1"/>
    </xf>
    <xf numFmtId="0" fontId="0" fillId="0" borderId="0" xfId="0" applyFont="1" applyAlignment="1">
      <alignment vertical="center"/>
    </xf>
    <xf numFmtId="0" fontId="7" fillId="3" borderId="9" xfId="0" applyFont="1" applyFill="1" applyBorder="1" applyAlignment="1">
      <alignment horizontal="center" vertical="center" wrapText="1"/>
    </xf>
    <xf numFmtId="0" fontId="7" fillId="5" borderId="12" xfId="0" applyFont="1" applyFill="1" applyBorder="1" applyAlignment="1">
      <alignment horizontal="center" vertical="center" wrapText="1"/>
    </xf>
    <xf numFmtId="58" fontId="7" fillId="2" borderId="9" xfId="0" applyNumberFormat="1" applyFont="1" applyFill="1" applyBorder="1" applyAlignment="1">
      <alignment horizontal="center" vertical="center" wrapText="1"/>
    </xf>
    <xf numFmtId="49" fontId="7" fillId="2" borderId="9" xfId="0" applyNumberFormat="1" applyFont="1" applyFill="1" applyBorder="1" applyAlignment="1">
      <alignment horizontal="center" vertical="center" wrapText="1"/>
    </xf>
    <xf numFmtId="0" fontId="7" fillId="2" borderId="61" xfId="0" applyFont="1" applyFill="1" applyBorder="1" applyAlignment="1">
      <alignment horizontal="center" vertical="center" wrapText="1"/>
    </xf>
    <xf numFmtId="0" fontId="37" fillId="0" borderId="0" xfId="0" applyFont="1" applyAlignment="1">
      <alignment vertical="center"/>
    </xf>
    <xf numFmtId="0" fontId="7" fillId="6" borderId="4" xfId="0" applyFont="1" applyFill="1" applyBorder="1" applyAlignment="1">
      <alignment vertical="center" wrapText="1"/>
    </xf>
    <xf numFmtId="0" fontId="38" fillId="4" borderId="8" xfId="0" applyFont="1" applyFill="1" applyBorder="1" applyAlignment="1">
      <alignment horizontal="center" vertical="center" wrapText="1"/>
    </xf>
    <xf numFmtId="0" fontId="7" fillId="5" borderId="11" xfId="0" applyFont="1" applyFill="1" applyBorder="1" applyAlignment="1">
      <alignment horizontal="center" vertical="center" wrapText="1"/>
    </xf>
    <xf numFmtId="49" fontId="7" fillId="2" borderId="24" xfId="0" applyNumberFormat="1" applyFont="1" applyFill="1" applyBorder="1" applyAlignment="1">
      <alignment horizontal="center" vertical="center" wrapText="1"/>
    </xf>
    <xf numFmtId="14" fontId="7" fillId="2" borderId="24" xfId="0" applyNumberFormat="1"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17" xfId="0" applyFont="1" applyFill="1" applyBorder="1" applyAlignment="1">
      <alignment horizontal="center" vertical="center" wrapText="1"/>
    </xf>
    <xf numFmtId="49" fontId="7" fillId="0" borderId="21"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2" borderId="82" xfId="0" applyNumberFormat="1" applyFont="1" applyFill="1" applyBorder="1" applyAlignment="1">
      <alignment horizontal="center" vertical="center" wrapText="1"/>
    </xf>
    <xf numFmtId="0" fontId="11" fillId="0" borderId="0" xfId="0" applyFont="1" applyAlignment="1">
      <alignment horizontal="center" vertical="center"/>
    </xf>
    <xf numFmtId="0" fontId="7" fillId="6" borderId="4" xfId="0" applyFont="1" applyFill="1" applyBorder="1" applyAlignment="1">
      <alignment vertical="center"/>
    </xf>
    <xf numFmtId="0" fontId="7" fillId="6" borderId="4" xfId="0" applyFont="1" applyFill="1" applyBorder="1" applyAlignment="1">
      <alignment horizontal="right" vertical="center" wrapText="1"/>
    </xf>
    <xf numFmtId="0" fontId="33" fillId="2" borderId="9" xfId="0" applyNumberFormat="1" applyFont="1" applyFill="1" applyBorder="1" applyAlignment="1">
      <alignment horizontal="center" vertical="center" wrapText="1"/>
    </xf>
    <xf numFmtId="0" fontId="7" fillId="2" borderId="61" xfId="0" applyFont="1" applyFill="1" applyBorder="1" applyAlignment="1">
      <alignment horizontal="center" vertical="center" wrapText="1"/>
    </xf>
    <xf numFmtId="0" fontId="39" fillId="2" borderId="43" xfId="0" applyFont="1" applyFill="1" applyBorder="1" applyAlignment="1">
      <alignment horizontal="center" vertical="center" wrapText="1"/>
    </xf>
    <xf numFmtId="0" fontId="39" fillId="2" borderId="23" xfId="0" applyFont="1" applyFill="1" applyBorder="1" applyAlignment="1">
      <alignment horizontal="center" vertical="center" wrapText="1"/>
    </xf>
    <xf numFmtId="0" fontId="39" fillId="2" borderId="60" xfId="0" applyFont="1" applyFill="1" applyBorder="1" applyAlignment="1">
      <alignment horizontal="center" vertical="center" wrapText="1"/>
    </xf>
    <xf numFmtId="0" fontId="39" fillId="2" borderId="16" xfId="0" applyFont="1" applyFill="1" applyBorder="1" applyAlignment="1">
      <alignment horizontal="center" vertical="center" wrapText="1"/>
    </xf>
    <xf numFmtId="0" fontId="41" fillId="2" borderId="23" xfId="0" applyFont="1" applyFill="1" applyBorder="1" applyAlignment="1">
      <alignment horizontal="center" vertical="center" wrapText="1"/>
    </xf>
    <xf numFmtId="0" fontId="41" fillId="2" borderId="78" xfId="0" applyFont="1" applyFill="1" applyBorder="1" applyAlignment="1">
      <alignment horizontal="center" vertical="center" wrapText="1"/>
    </xf>
    <xf numFmtId="0" fontId="41" fillId="2" borderId="43" xfId="0" applyFont="1" applyFill="1" applyBorder="1" applyAlignment="1">
      <alignment horizontal="center" vertical="center" wrapText="1"/>
    </xf>
    <xf numFmtId="0" fontId="43" fillId="2" borderId="9" xfId="0" applyFont="1" applyFill="1" applyBorder="1" applyAlignment="1">
      <alignment horizontal="center" vertical="center" wrapText="1"/>
    </xf>
    <xf numFmtId="0" fontId="45" fillId="4" borderId="8"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28" fillId="7" borderId="105" xfId="0" applyFont="1" applyFill="1" applyBorder="1" applyAlignment="1">
      <alignment vertical="center" shrinkToFit="1"/>
    </xf>
    <xf numFmtId="0" fontId="33" fillId="2" borderId="61" xfId="0" applyFont="1" applyFill="1" applyBorder="1" applyAlignment="1">
      <alignment horizontal="center" vertical="center" wrapText="1"/>
    </xf>
    <xf numFmtId="0" fontId="35" fillId="0" borderId="107" xfId="0" applyFont="1" applyBorder="1" applyAlignment="1">
      <alignment vertical="center" wrapText="1"/>
    </xf>
    <xf numFmtId="0" fontId="35" fillId="0" borderId="67" xfId="0" applyFont="1" applyBorder="1" applyAlignment="1">
      <alignment vertical="center" wrapText="1"/>
    </xf>
    <xf numFmtId="0" fontId="33" fillId="2" borderId="70" xfId="0" applyFont="1" applyFill="1" applyBorder="1" applyAlignment="1">
      <alignment horizontal="left" vertical="center" wrapText="1"/>
    </xf>
    <xf numFmtId="0" fontId="35" fillId="0" borderId="77" xfId="0" applyFont="1" applyBorder="1" applyAlignment="1">
      <alignment vertical="center" wrapText="1"/>
    </xf>
    <xf numFmtId="0" fontId="35" fillId="0" borderId="22" xfId="0" applyFont="1" applyBorder="1" applyAlignment="1">
      <alignment vertical="center" wrapText="1"/>
    </xf>
    <xf numFmtId="0" fontId="5" fillId="2" borderId="70" xfId="0" applyFont="1" applyFill="1" applyBorder="1" applyAlignment="1">
      <alignment horizontal="center" vertical="center" textRotation="255"/>
    </xf>
    <xf numFmtId="0" fontId="0" fillId="0" borderId="77" xfId="0" applyFont="1" applyBorder="1" applyAlignment="1">
      <alignment vertical="center"/>
    </xf>
    <xf numFmtId="0" fontId="0" fillId="0" borderId="22" xfId="0" applyFont="1" applyBorder="1" applyAlignment="1">
      <alignment vertical="center"/>
    </xf>
    <xf numFmtId="0" fontId="12" fillId="0" borderId="35" xfId="0" applyFont="1" applyBorder="1" applyAlignment="1">
      <alignment vertical="center" wrapText="1"/>
    </xf>
    <xf numFmtId="0" fontId="3" fillId="0" borderId="36" xfId="0" applyFont="1" applyBorder="1" applyAlignment="1">
      <alignment vertical="center"/>
    </xf>
    <xf numFmtId="0" fontId="3" fillId="0" borderId="41" xfId="0" applyFont="1" applyBorder="1" applyAlignment="1">
      <alignment vertical="center"/>
    </xf>
    <xf numFmtId="0" fontId="3" fillId="0" borderId="42" xfId="0" applyFont="1" applyBorder="1" applyAlignment="1">
      <alignment vertical="center"/>
    </xf>
    <xf numFmtId="0" fontId="4" fillId="0" borderId="39" xfId="0" applyFont="1" applyBorder="1" applyAlignment="1">
      <alignment horizontal="left" vertical="center"/>
    </xf>
    <xf numFmtId="0" fontId="0" fillId="0" borderId="0" xfId="0" applyFont="1" applyAlignment="1">
      <alignment vertical="center"/>
    </xf>
    <xf numFmtId="0" fontId="3" fillId="0" borderId="40" xfId="0" applyFont="1" applyBorder="1" applyAlignment="1">
      <alignment vertical="center"/>
    </xf>
    <xf numFmtId="0" fontId="4" fillId="0" borderId="32" xfId="0" applyFont="1" applyBorder="1" applyAlignment="1">
      <alignment horizontal="left" vertical="center"/>
    </xf>
    <xf numFmtId="0" fontId="3" fillId="0" borderId="33" xfId="0" applyFont="1" applyBorder="1" applyAlignment="1">
      <alignment vertical="center"/>
    </xf>
    <xf numFmtId="0" fontId="3" fillId="0" borderId="34" xfId="0" applyFont="1" applyBorder="1" applyAlignment="1">
      <alignment vertical="center"/>
    </xf>
    <xf numFmtId="0" fontId="4" fillId="0" borderId="44" xfId="0" applyFont="1" applyBorder="1" applyAlignment="1">
      <alignment horizontal="left" vertical="center"/>
    </xf>
    <xf numFmtId="0" fontId="3" fillId="0" borderId="44" xfId="0" applyFont="1" applyBorder="1" applyAlignment="1">
      <alignment vertical="center"/>
    </xf>
    <xf numFmtId="0" fontId="3" fillId="0" borderId="45" xfId="0" applyFont="1" applyBorder="1" applyAlignment="1">
      <alignment vertical="center"/>
    </xf>
    <xf numFmtId="0" fontId="12" fillId="3" borderId="5" xfId="0" applyFont="1" applyFill="1" applyBorder="1" applyAlignment="1">
      <alignment horizontal="center" vertical="top"/>
    </xf>
    <xf numFmtId="0" fontId="3" fillId="0" borderId="37" xfId="0" applyFont="1" applyBorder="1" applyAlignment="1">
      <alignment vertical="center"/>
    </xf>
    <xf numFmtId="0" fontId="3" fillId="0" borderId="51" xfId="0" applyFont="1" applyBorder="1" applyAlignment="1">
      <alignment vertical="center"/>
    </xf>
    <xf numFmtId="0" fontId="12" fillId="3" borderId="35" xfId="0" applyFont="1" applyFill="1" applyBorder="1" applyAlignment="1">
      <alignment vertical="center" wrapText="1"/>
    </xf>
    <xf numFmtId="0" fontId="3" fillId="0" borderId="46" xfId="0" applyFont="1" applyBorder="1" applyAlignment="1">
      <alignment vertical="center"/>
    </xf>
    <xf numFmtId="0" fontId="3" fillId="0" borderId="47" xfId="0" applyFont="1" applyBorder="1" applyAlignment="1">
      <alignment vertical="center"/>
    </xf>
    <xf numFmtId="0" fontId="0" fillId="0" borderId="77" xfId="0" applyFont="1" applyBorder="1" applyAlignment="1">
      <alignment horizontal="center" vertical="center" textRotation="255"/>
    </xf>
    <xf numFmtId="0" fontId="0" fillId="0" borderId="22" xfId="0" applyFont="1" applyBorder="1" applyAlignment="1">
      <alignment horizontal="center" vertical="center" textRotation="255"/>
    </xf>
    <xf numFmtId="58" fontId="12" fillId="3" borderId="58" xfId="0" applyNumberFormat="1" applyFont="1" applyFill="1" applyBorder="1" applyAlignment="1">
      <alignment horizontal="right" shrinkToFit="1"/>
    </xf>
    <xf numFmtId="0" fontId="3" fillId="0" borderId="55" xfId="0" applyFont="1" applyBorder="1" applyAlignment="1">
      <alignment vertical="center" shrinkToFit="1"/>
    </xf>
    <xf numFmtId="0" fontId="3" fillId="0" borderId="59" xfId="0" applyFont="1" applyBorder="1" applyAlignment="1">
      <alignment vertical="center" shrinkToFit="1"/>
    </xf>
    <xf numFmtId="0" fontId="11" fillId="0" borderId="44" xfId="0" applyFont="1" applyBorder="1" applyAlignment="1">
      <alignment horizontal="left" vertical="center"/>
    </xf>
    <xf numFmtId="0" fontId="4" fillId="2" borderId="63" xfId="0" applyFont="1" applyFill="1" applyBorder="1" applyAlignment="1">
      <alignment horizontal="left" vertical="top" wrapText="1"/>
    </xf>
    <xf numFmtId="0" fontId="3" fillId="0" borderId="64" xfId="0" applyFont="1" applyBorder="1" applyAlignment="1">
      <alignment vertical="center"/>
    </xf>
    <xf numFmtId="0" fontId="3" fillId="0" borderId="65" xfId="0" applyFont="1" applyBorder="1" applyAlignment="1">
      <alignment vertical="center"/>
    </xf>
    <xf numFmtId="0" fontId="4" fillId="2" borderId="1" xfId="0" applyFont="1" applyFill="1" applyBorder="1" applyAlignment="1">
      <alignment horizontal="left" vertical="top" wrapText="1"/>
    </xf>
    <xf numFmtId="0" fontId="3" fillId="0" borderId="2" xfId="0" applyFont="1" applyBorder="1" applyAlignment="1">
      <alignment vertical="center"/>
    </xf>
    <xf numFmtId="0" fontId="3" fillId="0" borderId="3" xfId="0" applyFont="1" applyBorder="1" applyAlignment="1">
      <alignment vertical="center"/>
    </xf>
    <xf numFmtId="0" fontId="14" fillId="3" borderId="74" xfId="0" applyFont="1" applyFill="1" applyBorder="1" applyAlignment="1">
      <alignment horizontal="center" vertical="center" shrinkToFit="1"/>
    </xf>
    <xf numFmtId="0" fontId="3" fillId="0" borderId="32" xfId="0" applyFont="1" applyBorder="1" applyAlignment="1">
      <alignment vertical="center"/>
    </xf>
    <xf numFmtId="0" fontId="3" fillId="0" borderId="75" xfId="0" applyFont="1" applyBorder="1" applyAlignment="1">
      <alignment vertical="center"/>
    </xf>
    <xf numFmtId="0" fontId="12" fillId="3" borderId="48" xfId="0" applyFont="1" applyFill="1" applyBorder="1" applyAlignment="1">
      <alignment horizontal="left" vertical="center" wrapText="1"/>
    </xf>
    <xf numFmtId="0" fontId="3" fillId="0" borderId="6" xfId="0" applyFont="1" applyBorder="1" applyAlignment="1">
      <alignment vertical="center"/>
    </xf>
    <xf numFmtId="0" fontId="12" fillId="3" borderId="52" xfId="0" applyFont="1" applyFill="1" applyBorder="1" applyAlignment="1">
      <alignment vertical="center" wrapText="1"/>
    </xf>
    <xf numFmtId="0" fontId="3" fillId="0" borderId="53" xfId="0" applyFont="1" applyBorder="1" applyAlignment="1">
      <alignment vertical="center"/>
    </xf>
    <xf numFmtId="0" fontId="7" fillId="2" borderId="61"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6" fillId="2" borderId="70" xfId="0" applyFont="1" applyFill="1" applyBorder="1" applyAlignment="1">
      <alignment horizontal="left" vertical="center" wrapText="1"/>
    </xf>
    <xf numFmtId="0" fontId="6" fillId="2" borderId="22" xfId="0" applyFont="1" applyFill="1" applyBorder="1" applyAlignment="1">
      <alignment horizontal="left" vertical="center" wrapText="1"/>
    </xf>
    <xf numFmtId="0" fontId="15" fillId="0" borderId="37" xfId="0" applyFont="1" applyBorder="1" applyAlignment="1">
      <alignment horizontal="center" vertical="center"/>
    </xf>
    <xf numFmtId="0" fontId="3" fillId="0" borderId="80" xfId="0" applyFont="1" applyBorder="1" applyAlignment="1">
      <alignment vertical="center"/>
    </xf>
    <xf numFmtId="0" fontId="15" fillId="0" borderId="81" xfId="0" applyFont="1" applyBorder="1" applyAlignment="1">
      <alignment horizontal="center" vertical="center"/>
    </xf>
    <xf numFmtId="49" fontId="7" fillId="2" borderId="17" xfId="0" applyNumberFormat="1" applyFont="1" applyFill="1" applyBorder="1" applyAlignment="1">
      <alignment horizontal="center" vertical="center" wrapText="1"/>
    </xf>
    <xf numFmtId="49" fontId="7" fillId="2" borderId="21" xfId="0" applyNumberFormat="1" applyFont="1" applyFill="1" applyBorder="1" applyAlignment="1">
      <alignment horizontal="center" vertical="center" wrapText="1"/>
    </xf>
    <xf numFmtId="0" fontId="9" fillId="2" borderId="1" xfId="0" applyFont="1" applyFill="1" applyBorder="1" applyAlignment="1">
      <alignment horizontal="center" vertical="center"/>
    </xf>
    <xf numFmtId="0" fontId="12" fillId="0" borderId="28" xfId="0" applyFont="1" applyBorder="1" applyAlignment="1">
      <alignment horizontal="left" vertical="top"/>
    </xf>
    <xf numFmtId="0" fontId="3" fillId="0" borderId="28" xfId="0" applyFont="1" applyBorder="1" applyAlignment="1">
      <alignment vertical="center"/>
    </xf>
    <xf numFmtId="0" fontId="3" fillId="0" borderId="29" xfId="0" applyFont="1" applyBorder="1" applyAlignment="1">
      <alignment vertical="center"/>
    </xf>
    <xf numFmtId="0" fontId="12" fillId="3" borderId="30" xfId="0" applyFont="1" applyFill="1" applyBorder="1" applyAlignment="1">
      <alignment vertical="center" wrapText="1"/>
    </xf>
    <xf numFmtId="0" fontId="3" fillId="0" borderId="31" xfId="0" applyFont="1" applyBorder="1" applyAlignment="1">
      <alignment vertical="center"/>
    </xf>
    <xf numFmtId="0" fontId="12" fillId="0" borderId="32" xfId="0" applyFont="1" applyBorder="1" applyAlignment="1">
      <alignment horizontal="left" vertical="top"/>
    </xf>
    <xf numFmtId="0" fontId="12" fillId="0" borderId="33" xfId="0" applyFont="1" applyBorder="1" applyAlignment="1">
      <alignment horizontal="left" vertical="top"/>
    </xf>
    <xf numFmtId="0" fontId="12" fillId="0" borderId="35" xfId="0" applyFont="1" applyBorder="1" applyAlignment="1">
      <alignment vertical="center"/>
    </xf>
    <xf numFmtId="0" fontId="4" fillId="0" borderId="5" xfId="0" applyFont="1" applyBorder="1" applyAlignment="1">
      <alignment horizontal="left" vertical="center"/>
    </xf>
    <xf numFmtId="0" fontId="3" fillId="0" borderId="38" xfId="0" applyFont="1" applyBorder="1" applyAlignment="1">
      <alignment vertical="center"/>
    </xf>
    <xf numFmtId="0" fontId="5" fillId="2" borderId="70" xfId="0" applyFont="1" applyFill="1" applyBorder="1" applyAlignment="1">
      <alignment horizontal="center" vertical="center" textRotation="255" shrinkToFit="1"/>
    </xf>
    <xf numFmtId="0" fontId="0" fillId="0" borderId="22" xfId="0" applyFont="1" applyBorder="1" applyAlignment="1">
      <alignment horizontal="center" vertical="center" textRotation="255" shrinkToFit="1"/>
    </xf>
    <xf numFmtId="0" fontId="33" fillId="2" borderId="69" xfId="0" applyFont="1" applyFill="1" applyBorder="1" applyAlignment="1">
      <alignment horizontal="center" vertical="center" wrapText="1"/>
    </xf>
    <xf numFmtId="0" fontId="34" fillId="0" borderId="76" xfId="0" applyFont="1" applyBorder="1" applyAlignment="1">
      <alignment vertical="center" wrapText="1"/>
    </xf>
    <xf numFmtId="0" fontId="34" fillId="0" borderId="75" xfId="0" applyFont="1" applyBorder="1" applyAlignment="1">
      <alignment vertical="center" wrapText="1"/>
    </xf>
    <xf numFmtId="0" fontId="10" fillId="2" borderId="60" xfId="0" applyFont="1" applyFill="1" applyBorder="1" applyAlignment="1">
      <alignment horizontal="center" vertical="center" wrapText="1"/>
    </xf>
    <xf numFmtId="0" fontId="0" fillId="0" borderId="106" xfId="0" applyFont="1" applyBorder="1" applyAlignment="1">
      <alignment vertical="center" wrapText="1"/>
    </xf>
    <xf numFmtId="0" fontId="0" fillId="0" borderId="66" xfId="0" applyFont="1" applyBorder="1" applyAlignment="1">
      <alignment vertical="center" wrapText="1"/>
    </xf>
    <xf numFmtId="49" fontId="7" fillId="0" borderId="17"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49" fontId="7" fillId="0" borderId="21" xfId="0" applyNumberFormat="1" applyFont="1" applyBorder="1" applyAlignment="1">
      <alignment horizontal="center" vertical="center" wrapText="1"/>
    </xf>
    <xf numFmtId="0" fontId="2" fillId="2" borderId="1" xfId="0" applyFont="1" applyFill="1" applyBorder="1" applyAlignment="1">
      <alignment horizontal="center" vertical="center"/>
    </xf>
    <xf numFmtId="0" fontId="5" fillId="3" borderId="5" xfId="0" applyFont="1" applyFill="1" applyBorder="1" applyAlignment="1">
      <alignment horizontal="center" vertical="center" wrapText="1"/>
    </xf>
    <xf numFmtId="14" fontId="8" fillId="2" borderId="1" xfId="0" applyNumberFormat="1" applyFont="1" applyFill="1" applyBorder="1" applyAlignment="1">
      <alignment horizontal="left" vertical="center"/>
    </xf>
    <xf numFmtId="0" fontId="10" fillId="2" borderId="16" xfId="0" applyFont="1" applyFill="1" applyBorder="1" applyAlignment="1">
      <alignment horizontal="center" vertical="center" wrapText="1"/>
    </xf>
    <xf numFmtId="0" fontId="3" fillId="0" borderId="20" xfId="0" applyFont="1" applyBorder="1" applyAlignment="1">
      <alignment vertical="center"/>
    </xf>
    <xf numFmtId="0" fontId="7" fillId="2" borderId="15" xfId="0" applyFont="1" applyFill="1" applyBorder="1" applyAlignment="1">
      <alignment horizontal="center" vertical="center" wrapText="1"/>
    </xf>
    <xf numFmtId="0" fontId="3" fillId="0" borderId="19" xfId="0" applyFont="1" applyBorder="1" applyAlignment="1">
      <alignment vertical="center"/>
    </xf>
    <xf numFmtId="0" fontId="12" fillId="3" borderId="25" xfId="0" applyFont="1" applyFill="1" applyBorder="1" applyAlignment="1">
      <alignment vertical="center" wrapText="1"/>
    </xf>
    <xf numFmtId="0" fontId="3" fillId="0" borderId="26" xfId="0" applyFont="1" applyBorder="1" applyAlignment="1">
      <alignment vertical="center"/>
    </xf>
    <xf numFmtId="0" fontId="12" fillId="0" borderId="27" xfId="0" applyFont="1" applyBorder="1" applyAlignment="1">
      <alignment horizontal="left" vertical="top"/>
    </xf>
    <xf numFmtId="0" fontId="4" fillId="2" borderId="1" xfId="0" applyFont="1" applyFill="1" applyBorder="1" applyAlignment="1">
      <alignment vertical="center" wrapText="1"/>
    </xf>
    <xf numFmtId="0" fontId="4" fillId="0" borderId="39" xfId="0" applyFont="1" applyBorder="1" applyAlignment="1">
      <alignment horizontal="center" vertical="center"/>
    </xf>
    <xf numFmtId="0" fontId="18" fillId="0" borderId="39" xfId="0" applyFont="1" applyBorder="1" applyAlignment="1">
      <alignment horizontal="center" vertical="center"/>
    </xf>
    <xf numFmtId="0" fontId="12" fillId="0" borderId="83" xfId="0" applyFont="1" applyBorder="1" applyAlignment="1">
      <alignment horizontal="center" vertical="center"/>
    </xf>
    <xf numFmtId="0" fontId="3" fillId="0" borderId="55" xfId="0" applyFont="1" applyBorder="1" applyAlignment="1">
      <alignment vertical="center"/>
    </xf>
    <xf numFmtId="0" fontId="4" fillId="0" borderId="83" xfId="0" applyFont="1" applyBorder="1" applyAlignment="1">
      <alignment horizontal="left" vertical="center"/>
    </xf>
    <xf numFmtId="0" fontId="12" fillId="2" borderId="62" xfId="0" applyFont="1" applyFill="1" applyBorder="1" applyAlignment="1">
      <alignment vertical="top"/>
    </xf>
    <xf numFmtId="0" fontId="3" fillId="0" borderId="88" xfId="0" applyFont="1" applyBorder="1" applyAlignment="1">
      <alignment vertical="center"/>
    </xf>
    <xf numFmtId="0" fontId="3" fillId="0" borderId="68" xfId="0" applyFont="1" applyBorder="1" applyAlignment="1">
      <alignment vertical="center"/>
    </xf>
    <xf numFmtId="0" fontId="4" fillId="5" borderId="84" xfId="0" applyFont="1" applyFill="1" applyBorder="1" applyAlignment="1">
      <alignment horizontal="center" vertical="center" wrapText="1"/>
    </xf>
    <xf numFmtId="0" fontId="3" fillId="0" borderId="90" xfId="0" applyFont="1" applyBorder="1" applyAlignment="1">
      <alignment vertical="center"/>
    </xf>
    <xf numFmtId="0" fontId="3" fillId="0" borderId="91" xfId="0" applyFont="1" applyBorder="1" applyAlignment="1">
      <alignment vertical="center"/>
    </xf>
    <xf numFmtId="0" fontId="3" fillId="0" borderId="97" xfId="0" applyFont="1" applyBorder="1" applyAlignment="1">
      <alignment vertical="center"/>
    </xf>
    <xf numFmtId="0" fontId="3" fillId="0" borderId="86" xfId="0" applyFont="1" applyBorder="1" applyAlignment="1">
      <alignment vertical="center"/>
    </xf>
    <xf numFmtId="0" fontId="3" fillId="0" borderId="101" xfId="0" applyFont="1" applyBorder="1" applyAlignment="1">
      <alignment vertical="center"/>
    </xf>
    <xf numFmtId="0" fontId="3" fillId="0" borderId="102" xfId="0" applyFont="1" applyBorder="1" applyAlignment="1">
      <alignment vertical="center"/>
    </xf>
    <xf numFmtId="0" fontId="4" fillId="0" borderId="92" xfId="0" applyFont="1" applyBorder="1" applyAlignment="1">
      <alignment horizontal="left" vertical="center"/>
    </xf>
    <xf numFmtId="0" fontId="3" fillId="0" borderId="93" xfId="0" applyFont="1" applyBorder="1" applyAlignment="1">
      <alignment vertical="center"/>
    </xf>
    <xf numFmtId="0" fontId="3" fillId="0" borderId="39" xfId="0" applyFont="1" applyBorder="1" applyAlignment="1">
      <alignment vertical="center"/>
    </xf>
    <xf numFmtId="0" fontId="3" fillId="0" borderId="103" xfId="0" applyFont="1" applyBorder="1" applyAlignment="1">
      <alignment vertical="center"/>
    </xf>
    <xf numFmtId="0" fontId="3" fillId="0" borderId="104" xfId="0" applyFont="1" applyBorder="1" applyAlignment="1">
      <alignment vertical="center"/>
    </xf>
    <xf numFmtId="0" fontId="19" fillId="0" borderId="94" xfId="0" applyFont="1" applyBorder="1" applyAlignment="1">
      <alignment horizontal="center" vertical="center"/>
    </xf>
    <xf numFmtId="0" fontId="3" fillId="0" borderId="95" xfId="0" applyFont="1" applyBorder="1" applyAlignment="1">
      <alignment vertical="center"/>
    </xf>
    <xf numFmtId="0" fontId="3" fillId="0" borderId="96" xfId="0" applyFont="1" applyBorder="1" applyAlignment="1">
      <alignment vertical="center"/>
    </xf>
    <xf numFmtId="0" fontId="12" fillId="0" borderId="83" xfId="0" applyFont="1" applyBorder="1" applyAlignment="1">
      <alignment horizontal="left" vertical="center"/>
    </xf>
    <xf numFmtId="0" fontId="3" fillId="0" borderId="59" xfId="0" applyFont="1" applyBorder="1" applyAlignment="1">
      <alignment vertical="center"/>
    </xf>
    <xf numFmtId="0" fontId="12" fillId="3" borderId="84" xfId="0" applyFont="1" applyFill="1" applyBorder="1" applyAlignment="1">
      <alignment horizontal="center" vertical="center" wrapText="1"/>
    </xf>
    <xf numFmtId="0" fontId="3" fillId="0" borderId="85" xfId="0" applyFont="1" applyBorder="1" applyAlignment="1">
      <alignment vertical="center"/>
    </xf>
    <xf numFmtId="0" fontId="3" fillId="0" borderId="87" xfId="0" applyFont="1" applyBorder="1" applyAlignment="1">
      <alignment vertical="center"/>
    </xf>
    <xf numFmtId="0" fontId="12" fillId="0" borderId="27" xfId="0" applyFont="1" applyBorder="1" applyAlignment="1">
      <alignment horizontal="left" vertical="center"/>
    </xf>
    <xf numFmtId="0" fontId="4" fillId="0" borderId="27" xfId="0" applyFont="1" applyBorder="1" applyAlignment="1">
      <alignment horizontal="left" vertical="center"/>
    </xf>
    <xf numFmtId="0" fontId="4" fillId="0" borderId="98" xfId="0" applyFont="1" applyBorder="1" applyAlignment="1">
      <alignment horizontal="center" vertical="center"/>
    </xf>
    <xf numFmtId="0" fontId="3" fillId="0" borderId="99" xfId="0" applyFont="1" applyBorder="1" applyAlignment="1">
      <alignment vertical="center"/>
    </xf>
    <xf numFmtId="0" fontId="3" fillId="0" borderId="100" xfId="0" applyFont="1" applyBorder="1" applyAlignment="1">
      <alignment vertical="center"/>
    </xf>
    <xf numFmtId="0" fontId="4" fillId="2" borderId="63" xfId="0" applyFont="1" applyFill="1" applyBorder="1" applyAlignment="1">
      <alignment horizontal="left" vertical="center" wrapText="1"/>
    </xf>
    <xf numFmtId="0" fontId="36" fillId="0" borderId="19" xfId="0" applyFont="1" applyBorder="1" applyAlignment="1">
      <alignment vertical="center"/>
    </xf>
    <xf numFmtId="0" fontId="7" fillId="2" borderId="14" xfId="0" applyFont="1" applyFill="1" applyBorder="1" applyAlignment="1">
      <alignment horizontal="left" vertical="center" wrapText="1"/>
    </xf>
    <xf numFmtId="0" fontId="3" fillId="0" borderId="22" xfId="0" applyFont="1" applyBorder="1" applyAlignment="1">
      <alignment vertical="center"/>
    </xf>
    <xf numFmtId="0" fontId="7" fillId="2" borderId="17"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70" xfId="0" applyFont="1" applyFill="1" applyBorder="1" applyAlignment="1">
      <alignment horizontal="left" vertical="center" wrapText="1"/>
    </xf>
    <xf numFmtId="0" fontId="0" fillId="0" borderId="22" xfId="0" applyFont="1" applyBorder="1" applyAlignment="1">
      <alignment horizontal="left" vertical="center" wrapText="1"/>
    </xf>
    <xf numFmtId="0" fontId="12" fillId="3" borderId="5" xfId="0" applyFont="1" applyFill="1" applyBorder="1" applyAlignment="1">
      <alignment horizontal="center" vertical="top" wrapText="1"/>
    </xf>
    <xf numFmtId="0" fontId="16" fillId="2" borderId="48" xfId="0" applyFont="1" applyFill="1" applyBorder="1" applyAlignment="1">
      <alignment horizontal="left" vertical="top" wrapText="1"/>
    </xf>
    <xf numFmtId="0" fontId="4" fillId="2" borderId="5" xfId="0" applyFont="1" applyFill="1" applyBorder="1" applyAlignment="1">
      <alignment horizontal="left" vertical="top" wrapText="1"/>
    </xf>
    <xf numFmtId="0" fontId="11" fillId="2" borderId="52" xfId="0" applyFont="1" applyFill="1" applyBorder="1" applyAlignment="1">
      <alignment horizontal="left" vertical="top" wrapText="1"/>
    </xf>
    <xf numFmtId="0" fontId="11" fillId="2" borderId="83" xfId="0" applyFont="1" applyFill="1" applyBorder="1" applyAlignment="1">
      <alignment horizontal="left" vertical="top" wrapText="1"/>
    </xf>
    <xf numFmtId="0" fontId="4" fillId="0" borderId="37" xfId="0" applyFont="1" applyBorder="1" applyAlignment="1">
      <alignment horizontal="center" vertical="center"/>
    </xf>
    <xf numFmtId="0" fontId="12" fillId="0" borderId="74" xfId="0" applyFont="1" applyBorder="1" applyAlignment="1">
      <alignment horizontal="left" vertical="center"/>
    </xf>
    <xf numFmtId="0" fontId="11" fillId="0" borderId="33" xfId="0" applyFont="1" applyBorder="1" applyAlignment="1">
      <alignment horizontal="left" vertical="center"/>
    </xf>
    <xf numFmtId="0" fontId="12" fillId="2" borderId="62" xfId="0" applyFont="1" applyFill="1" applyBorder="1" applyAlignment="1">
      <alignment horizontal="left" vertical="top"/>
    </xf>
    <xf numFmtId="0" fontId="12" fillId="3" borderId="71" xfId="0" applyFont="1" applyFill="1" applyBorder="1" applyAlignment="1">
      <alignment horizontal="center" vertical="center" wrapText="1"/>
    </xf>
    <xf numFmtId="0" fontId="3" fillId="0" borderId="73" xfId="0" applyFont="1" applyBorder="1" applyAlignment="1">
      <alignment vertical="center"/>
    </xf>
    <xf numFmtId="0" fontId="3" fillId="0" borderId="79" xfId="0" applyFont="1" applyBorder="1" applyAlignment="1">
      <alignment vertical="center"/>
    </xf>
    <xf numFmtId="0" fontId="12" fillId="3" borderId="27" xfId="0" applyFont="1" applyFill="1" applyBorder="1" applyAlignment="1">
      <alignment horizontal="center" vertical="top" wrapText="1"/>
    </xf>
    <xf numFmtId="0" fontId="5" fillId="2" borderId="14" xfId="0" applyFont="1" applyFill="1" applyBorder="1" applyAlignment="1">
      <alignment horizontal="center" vertical="center" textRotation="180"/>
    </xf>
    <xf numFmtId="0" fontId="3" fillId="0" borderId="18" xfId="0" applyFont="1" applyBorder="1" applyAlignment="1">
      <alignment vertical="center"/>
    </xf>
    <xf numFmtId="0" fontId="41" fillId="2" borderId="15" xfId="0" applyFont="1" applyFill="1" applyBorder="1" applyAlignment="1">
      <alignment horizontal="center" vertical="center" wrapText="1"/>
    </xf>
    <xf numFmtId="0" fontId="44" fillId="0" borderId="19" xfId="0" applyFont="1" applyBorder="1" applyAlignment="1">
      <alignment vertical="center"/>
    </xf>
    <xf numFmtId="0" fontId="39" fillId="2" borderId="16" xfId="0" applyFont="1" applyFill="1" applyBorder="1" applyAlignment="1">
      <alignment horizontal="center" vertical="center" wrapText="1"/>
    </xf>
    <xf numFmtId="0" fontId="0" fillId="0" borderId="20" xfId="0" applyFont="1" applyBorder="1" applyAlignment="1">
      <alignment horizontal="center" vertical="center" wrapText="1"/>
    </xf>
    <xf numFmtId="0" fontId="39" fillId="2" borderId="60" xfId="0" applyFont="1" applyFill="1" applyBorder="1" applyAlignment="1">
      <alignment horizontal="center" vertical="center" wrapText="1"/>
    </xf>
    <xf numFmtId="0" fontId="0" fillId="0" borderId="66" xfId="0" applyFont="1" applyBorder="1" applyAlignment="1">
      <alignment horizontal="center" vertical="center" wrapText="1"/>
    </xf>
    <xf numFmtId="0" fontId="41" fillId="2" borderId="14" xfId="0" applyFont="1" applyFill="1" applyBorder="1" applyAlignment="1">
      <alignment horizontal="left" vertical="center" wrapText="1"/>
    </xf>
    <xf numFmtId="0" fontId="44" fillId="0" borderId="22" xfId="0" applyFont="1" applyBorder="1" applyAlignment="1">
      <alignment vertical="center"/>
    </xf>
    <xf numFmtId="0" fontId="40" fillId="0" borderId="22" xfId="0" applyFont="1" applyBorder="1" applyAlignment="1">
      <alignment horizontal="left" vertical="center" wrapText="1"/>
    </xf>
    <xf numFmtId="0" fontId="37" fillId="0" borderId="21" xfId="0" applyFont="1" applyBorder="1" applyAlignment="1">
      <alignment horizontal="center" vertical="center" wrapText="1"/>
    </xf>
    <xf numFmtId="0" fontId="40" fillId="0" borderId="106" xfId="0" applyFont="1" applyBorder="1" applyAlignment="1">
      <alignment vertical="center" wrapText="1"/>
    </xf>
    <xf numFmtId="0" fontId="40" fillId="0" borderId="66" xfId="0" applyFont="1" applyBorder="1" applyAlignment="1">
      <alignment vertical="center" wrapText="1"/>
    </xf>
    <xf numFmtId="0" fontId="37" fillId="0" borderId="11" xfId="0" applyFont="1" applyBorder="1" applyAlignment="1">
      <alignment vertical="center" wrapText="1"/>
    </xf>
    <xf numFmtId="0" fontId="37" fillId="0" borderId="21" xfId="0" applyFont="1" applyBorder="1" applyAlignment="1">
      <alignment vertical="center" wrapText="1"/>
    </xf>
    <xf numFmtId="0" fontId="42" fillId="2" borderId="70" xfId="0" applyFont="1" applyFill="1" applyBorder="1" applyAlignment="1">
      <alignment horizontal="left" vertical="center" wrapText="1"/>
    </xf>
    <xf numFmtId="0" fontId="46" fillId="0" borderId="77" xfId="0" applyFont="1" applyBorder="1" applyAlignment="1">
      <alignment vertical="center" wrapText="1"/>
    </xf>
    <xf numFmtId="0" fontId="46" fillId="0" borderId="22" xfId="0" applyFont="1" applyBorder="1" applyAlignment="1">
      <alignment vertical="center" wrapText="1"/>
    </xf>
  </cellXfs>
  <cellStyles count="2">
    <cellStyle name="標準" xfId="0" builtinId="0"/>
    <cellStyle name="標準 2" xfId="1" xr:uid="{5960AD5B-66F0-447A-A678-C493D5032C6D}"/>
  </cellStyles>
  <dxfs count="8">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809625</xdr:colOff>
      <xdr:row>0</xdr:row>
      <xdr:rowOff>247650</xdr:rowOff>
    </xdr:from>
    <xdr:ext cx="5953125" cy="285750"/>
    <xdr:sp macro="" textlink="">
      <xdr:nvSpPr>
        <xdr:cNvPr id="3" name="Shape 3">
          <a:extLst>
            <a:ext uri="{FF2B5EF4-FFF2-40B4-BE49-F238E27FC236}">
              <a16:creationId xmlns:a16="http://schemas.microsoft.com/office/drawing/2014/main" id="{00000000-0008-0000-0000-000003000000}"/>
            </a:ext>
          </a:extLst>
        </xdr:cNvPr>
        <xdr:cNvSpPr txBox="1"/>
      </xdr:nvSpPr>
      <xdr:spPr>
        <a:xfrm>
          <a:off x="2372239" y="3639898"/>
          <a:ext cx="5947523" cy="280205"/>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1200" b="1">
              <a:solidFill>
                <a:schemeClr val="dk1"/>
              </a:solidFill>
              <a:latin typeface="Calibri"/>
              <a:ea typeface="Calibri"/>
              <a:cs typeface="Calibri"/>
              <a:sym typeface="Calibri"/>
            </a:rPr>
            <a:t>Bank Transfer Request Form (For Travel Expenses, Honorariums, and Reimbursements)</a:t>
          </a:r>
          <a:endParaRPr sz="1200" b="1"/>
        </a:p>
      </xdr:txBody>
    </xdr:sp>
    <xdr:clientData fLocksWithSheet="0"/>
  </xdr:oneCellAnchor>
  <xdr:oneCellAnchor>
    <xdr:from>
      <xdr:col>20</xdr:col>
      <xdr:colOff>104775</xdr:colOff>
      <xdr:row>3</xdr:row>
      <xdr:rowOff>28575</xdr:rowOff>
    </xdr:from>
    <xdr:ext cx="1495425" cy="381000"/>
    <xdr:sp macro="" textlink="">
      <xdr:nvSpPr>
        <xdr:cNvPr id="4" name="Shape 4">
          <a:extLst>
            <a:ext uri="{FF2B5EF4-FFF2-40B4-BE49-F238E27FC236}">
              <a16:creationId xmlns:a16="http://schemas.microsoft.com/office/drawing/2014/main" id="{00000000-0008-0000-0000-000004000000}"/>
            </a:ext>
          </a:extLst>
        </xdr:cNvPr>
        <xdr:cNvSpPr txBox="1"/>
      </xdr:nvSpPr>
      <xdr:spPr>
        <a:xfrm>
          <a:off x="4603050" y="3594263"/>
          <a:ext cx="1485900" cy="3714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Date (automatically filled)</a:t>
          </a:r>
          <a:endParaRPr sz="1000"/>
        </a:p>
      </xdr:txBody>
    </xdr:sp>
    <xdr:clientData fLocksWithSheet="0"/>
  </xdr:oneCellAnchor>
  <xdr:oneCellAnchor>
    <xdr:from>
      <xdr:col>0</xdr:col>
      <xdr:colOff>0</xdr:colOff>
      <xdr:row>4</xdr:row>
      <xdr:rowOff>180975</xdr:rowOff>
    </xdr:from>
    <xdr:ext cx="5276850" cy="257175"/>
    <xdr:sp macro="" textlink="">
      <xdr:nvSpPr>
        <xdr:cNvPr id="5" name="Shape 5">
          <a:extLst>
            <a:ext uri="{FF2B5EF4-FFF2-40B4-BE49-F238E27FC236}">
              <a16:creationId xmlns:a16="http://schemas.microsoft.com/office/drawing/2014/main" id="{00000000-0008-0000-0000-000005000000}"/>
            </a:ext>
          </a:extLst>
        </xdr:cNvPr>
        <xdr:cNvSpPr txBox="1"/>
      </xdr:nvSpPr>
      <xdr:spPr>
        <a:xfrm>
          <a:off x="2707575" y="3656175"/>
          <a:ext cx="5276850"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TO: National University Corporation Tokyo Institute of Technology</a:t>
          </a:r>
          <a:endParaRPr sz="1000"/>
        </a:p>
      </xdr:txBody>
    </xdr:sp>
    <xdr:clientData fLocksWithSheet="0"/>
  </xdr:oneCellAnchor>
  <xdr:oneCellAnchor>
    <xdr:from>
      <xdr:col>1</xdr:col>
      <xdr:colOff>38100</xdr:colOff>
      <xdr:row>11</xdr:row>
      <xdr:rowOff>247650</xdr:rowOff>
    </xdr:from>
    <xdr:ext cx="1038225" cy="571500"/>
    <xdr:sp macro="" textlink="">
      <xdr:nvSpPr>
        <xdr:cNvPr id="6" name="Shape 6">
          <a:extLst>
            <a:ext uri="{FF2B5EF4-FFF2-40B4-BE49-F238E27FC236}">
              <a16:creationId xmlns:a16="http://schemas.microsoft.com/office/drawing/2014/main" id="{00000000-0008-0000-0000-000006000000}"/>
            </a:ext>
          </a:extLst>
        </xdr:cNvPr>
        <xdr:cNvSpPr txBox="1"/>
      </xdr:nvSpPr>
      <xdr:spPr>
        <a:xfrm>
          <a:off x="4831650" y="3499013"/>
          <a:ext cx="1028700" cy="5619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Request</a:t>
          </a:r>
          <a:endParaRPr sz="1400"/>
        </a:p>
        <a:p>
          <a:pPr marL="0" lvl="0" indent="0" algn="l" rtl="0">
            <a:spcBef>
              <a:spcPts val="0"/>
            </a:spcBef>
            <a:spcAft>
              <a:spcPts val="0"/>
            </a:spcAft>
            <a:buNone/>
          </a:pPr>
          <a:r>
            <a:rPr lang="en-US" sz="1000">
              <a:solidFill>
                <a:schemeClr val="dk1"/>
              </a:solidFill>
              <a:latin typeface="Calibri"/>
              <a:ea typeface="Calibri"/>
              <a:cs typeface="Calibri"/>
              <a:sym typeface="Calibri"/>
            </a:rPr>
            <a:t>type</a:t>
          </a:r>
          <a:endParaRPr sz="1000"/>
        </a:p>
      </xdr:txBody>
    </xdr:sp>
    <xdr:clientData fLocksWithSheet="0"/>
  </xdr:oneCellAnchor>
  <xdr:oneCellAnchor>
    <xdr:from>
      <xdr:col>2</xdr:col>
      <xdr:colOff>66675</xdr:colOff>
      <xdr:row>12</xdr:row>
      <xdr:rowOff>142875</xdr:rowOff>
    </xdr:from>
    <xdr:ext cx="1724025" cy="247650"/>
    <xdr:sp macro="" textlink="">
      <xdr:nvSpPr>
        <xdr:cNvPr id="7" name="Shape 7">
          <a:extLst>
            <a:ext uri="{FF2B5EF4-FFF2-40B4-BE49-F238E27FC236}">
              <a16:creationId xmlns:a16="http://schemas.microsoft.com/office/drawing/2014/main" id="{00000000-0008-0000-0000-000007000000}"/>
            </a:ext>
          </a:extLst>
        </xdr:cNvPr>
        <xdr:cNvSpPr txBox="1"/>
      </xdr:nvSpPr>
      <xdr:spPr>
        <a:xfrm>
          <a:off x="4488750" y="3660938"/>
          <a:ext cx="1714500" cy="2381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New registration</a:t>
          </a:r>
          <a:endParaRPr sz="1000"/>
        </a:p>
      </xdr:txBody>
    </xdr:sp>
    <xdr:clientData fLocksWithSheet="0"/>
  </xdr:oneCellAnchor>
  <xdr:oneCellAnchor>
    <xdr:from>
      <xdr:col>1</xdr:col>
      <xdr:colOff>38100</xdr:colOff>
      <xdr:row>12</xdr:row>
      <xdr:rowOff>361950</xdr:rowOff>
    </xdr:from>
    <xdr:ext cx="904875" cy="514350"/>
    <xdr:sp macro="" textlink="">
      <xdr:nvSpPr>
        <xdr:cNvPr id="8" name="Shape 8">
          <a:extLst>
            <a:ext uri="{FF2B5EF4-FFF2-40B4-BE49-F238E27FC236}">
              <a16:creationId xmlns:a16="http://schemas.microsoft.com/office/drawing/2014/main" id="{00000000-0008-0000-0000-000008000000}"/>
            </a:ext>
          </a:extLst>
        </xdr:cNvPr>
        <xdr:cNvSpPr txBox="1"/>
      </xdr:nvSpPr>
      <xdr:spPr>
        <a:xfrm>
          <a:off x="4898325" y="3527588"/>
          <a:ext cx="895350" cy="5048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Employment</a:t>
          </a:r>
          <a:endParaRPr sz="1400"/>
        </a:p>
        <a:p>
          <a:pPr marL="0" lvl="0" indent="0" algn="l" rtl="0">
            <a:spcBef>
              <a:spcPts val="0"/>
            </a:spcBef>
            <a:spcAft>
              <a:spcPts val="0"/>
            </a:spcAft>
            <a:buNone/>
          </a:pPr>
          <a:r>
            <a:rPr lang="en-US" sz="1000">
              <a:solidFill>
                <a:schemeClr val="dk1"/>
              </a:solidFill>
              <a:latin typeface="Calibri"/>
              <a:ea typeface="Calibri"/>
              <a:cs typeface="Calibri"/>
              <a:sym typeface="Calibri"/>
            </a:rPr>
            <a:t>status</a:t>
          </a:r>
          <a:endParaRPr sz="1000"/>
        </a:p>
      </xdr:txBody>
    </xdr:sp>
    <xdr:clientData fLocksWithSheet="0"/>
  </xdr:oneCellAnchor>
  <xdr:oneCellAnchor>
    <xdr:from>
      <xdr:col>0</xdr:col>
      <xdr:colOff>600075</xdr:colOff>
      <xdr:row>17</xdr:row>
      <xdr:rowOff>19050</xdr:rowOff>
    </xdr:from>
    <xdr:ext cx="1524000" cy="400050"/>
    <xdr:sp macro="" textlink="">
      <xdr:nvSpPr>
        <xdr:cNvPr id="9" name="Shape 9">
          <a:extLst>
            <a:ext uri="{FF2B5EF4-FFF2-40B4-BE49-F238E27FC236}">
              <a16:creationId xmlns:a16="http://schemas.microsoft.com/office/drawing/2014/main" id="{00000000-0008-0000-0000-000009000000}"/>
            </a:ext>
          </a:extLst>
        </xdr:cNvPr>
        <xdr:cNvSpPr txBox="1"/>
      </xdr:nvSpPr>
      <xdr:spPr>
        <a:xfrm>
          <a:off x="4588763" y="3579975"/>
          <a:ext cx="1514475" cy="4000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Home address</a:t>
          </a:r>
          <a:endParaRPr sz="1000"/>
        </a:p>
      </xdr:txBody>
    </xdr:sp>
    <xdr:clientData fLocksWithSheet="0"/>
  </xdr:oneCellAnchor>
  <xdr:oneCellAnchor>
    <xdr:from>
      <xdr:col>1</xdr:col>
      <xdr:colOff>295275</xdr:colOff>
      <xdr:row>16</xdr:row>
      <xdr:rowOff>304800</xdr:rowOff>
    </xdr:from>
    <xdr:ext cx="590550" cy="428625"/>
    <xdr:sp macro="" textlink="">
      <xdr:nvSpPr>
        <xdr:cNvPr id="10" name="Shape 10">
          <a:extLst>
            <a:ext uri="{FF2B5EF4-FFF2-40B4-BE49-F238E27FC236}">
              <a16:creationId xmlns:a16="http://schemas.microsoft.com/office/drawing/2014/main" id="{00000000-0008-0000-0000-00000A000000}"/>
            </a:ext>
          </a:extLst>
        </xdr:cNvPr>
        <xdr:cNvSpPr txBox="1"/>
      </xdr:nvSpPr>
      <xdr:spPr>
        <a:xfrm>
          <a:off x="5050725" y="3570450"/>
          <a:ext cx="590550" cy="4191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Zip code</a:t>
          </a:r>
          <a:endParaRPr sz="1000"/>
        </a:p>
      </xdr:txBody>
    </xdr:sp>
    <xdr:clientData fLocksWithSheet="0"/>
  </xdr:oneCellAnchor>
  <xdr:oneCellAnchor>
    <xdr:from>
      <xdr:col>11</xdr:col>
      <xdr:colOff>276225</xdr:colOff>
      <xdr:row>19</xdr:row>
      <xdr:rowOff>133350</xdr:rowOff>
    </xdr:from>
    <xdr:ext cx="1524000" cy="295275"/>
    <xdr:sp macro="" textlink="">
      <xdr:nvSpPr>
        <xdr:cNvPr id="11" name="Shape 11">
          <a:extLst>
            <a:ext uri="{FF2B5EF4-FFF2-40B4-BE49-F238E27FC236}">
              <a16:creationId xmlns:a16="http://schemas.microsoft.com/office/drawing/2014/main" id="{00000000-0008-0000-0000-00000B000000}"/>
            </a:ext>
          </a:extLst>
        </xdr:cNvPr>
        <xdr:cNvSpPr txBox="1"/>
      </xdr:nvSpPr>
      <xdr:spPr>
        <a:xfrm>
          <a:off x="4588763" y="3637125"/>
          <a:ext cx="1514475" cy="2857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Telephone number</a:t>
          </a:r>
          <a:endParaRPr sz="1000"/>
        </a:p>
      </xdr:txBody>
    </xdr:sp>
    <xdr:clientData fLocksWithSheet="0"/>
  </xdr:oneCellAnchor>
  <xdr:oneCellAnchor>
    <xdr:from>
      <xdr:col>0</xdr:col>
      <xdr:colOff>1247775</xdr:colOff>
      <xdr:row>19</xdr:row>
      <xdr:rowOff>66675</xdr:rowOff>
    </xdr:from>
    <xdr:ext cx="971550" cy="381000"/>
    <xdr:sp macro="" textlink="">
      <xdr:nvSpPr>
        <xdr:cNvPr id="12" name="Shape 12">
          <a:extLst>
            <a:ext uri="{FF2B5EF4-FFF2-40B4-BE49-F238E27FC236}">
              <a16:creationId xmlns:a16="http://schemas.microsoft.com/office/drawing/2014/main" id="{00000000-0008-0000-0000-00000C000000}"/>
            </a:ext>
          </a:extLst>
        </xdr:cNvPr>
        <xdr:cNvSpPr txBox="1"/>
      </xdr:nvSpPr>
      <xdr:spPr>
        <a:xfrm>
          <a:off x="4864988" y="3594263"/>
          <a:ext cx="962025" cy="3714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Staff ID number</a:t>
          </a:r>
          <a:endParaRPr sz="1000"/>
        </a:p>
      </xdr:txBody>
    </xdr:sp>
    <xdr:clientData fLocksWithSheet="0"/>
  </xdr:oneCellAnchor>
  <xdr:oneCellAnchor>
    <xdr:from>
      <xdr:col>11</xdr:col>
      <xdr:colOff>133350</xdr:colOff>
      <xdr:row>20</xdr:row>
      <xdr:rowOff>133350</xdr:rowOff>
    </xdr:from>
    <xdr:ext cx="1666875" cy="304800"/>
    <xdr:sp macro="" textlink="">
      <xdr:nvSpPr>
        <xdr:cNvPr id="13" name="Shape 13">
          <a:extLst>
            <a:ext uri="{FF2B5EF4-FFF2-40B4-BE49-F238E27FC236}">
              <a16:creationId xmlns:a16="http://schemas.microsoft.com/office/drawing/2014/main" id="{00000000-0008-0000-0000-00000D000000}"/>
            </a:ext>
          </a:extLst>
        </xdr:cNvPr>
        <xdr:cNvSpPr txBox="1"/>
      </xdr:nvSpPr>
      <xdr:spPr>
        <a:xfrm>
          <a:off x="4517325" y="3632363"/>
          <a:ext cx="1657350" cy="2952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Old ID number (for students)</a:t>
          </a:r>
          <a:endParaRPr sz="1000"/>
        </a:p>
      </xdr:txBody>
    </xdr:sp>
    <xdr:clientData fLocksWithSheet="0"/>
  </xdr:oneCellAnchor>
  <xdr:oneCellAnchor>
    <xdr:from>
      <xdr:col>0</xdr:col>
      <xdr:colOff>0</xdr:colOff>
      <xdr:row>21</xdr:row>
      <xdr:rowOff>133350</xdr:rowOff>
    </xdr:from>
    <xdr:ext cx="2152650" cy="476250"/>
    <xdr:sp macro="" textlink="">
      <xdr:nvSpPr>
        <xdr:cNvPr id="14" name="Shape 14">
          <a:extLst>
            <a:ext uri="{FF2B5EF4-FFF2-40B4-BE49-F238E27FC236}">
              <a16:creationId xmlns:a16="http://schemas.microsoft.com/office/drawing/2014/main" id="{00000000-0008-0000-0000-00000E000000}"/>
            </a:ext>
          </a:extLst>
        </xdr:cNvPr>
        <xdr:cNvSpPr txBox="1"/>
      </xdr:nvSpPr>
      <xdr:spPr>
        <a:xfrm>
          <a:off x="4274438" y="3546638"/>
          <a:ext cx="2143125" cy="4667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Date of birth (Write the year in 4 digits)	</a:t>
          </a:r>
          <a:endParaRPr sz="1000"/>
        </a:p>
      </xdr:txBody>
    </xdr:sp>
    <xdr:clientData fLocksWithSheet="0"/>
  </xdr:oneCellAnchor>
  <xdr:oneCellAnchor>
    <xdr:from>
      <xdr:col>13</xdr:col>
      <xdr:colOff>38100</xdr:colOff>
      <xdr:row>21</xdr:row>
      <xdr:rowOff>57150</xdr:rowOff>
    </xdr:from>
    <xdr:ext cx="2181225" cy="266700"/>
    <xdr:sp macro="" textlink="">
      <xdr:nvSpPr>
        <xdr:cNvPr id="15" name="Shape 15">
          <a:extLst>
            <a:ext uri="{FF2B5EF4-FFF2-40B4-BE49-F238E27FC236}">
              <a16:creationId xmlns:a16="http://schemas.microsoft.com/office/drawing/2014/main" id="{00000000-0008-0000-0000-00000F000000}"/>
            </a:ext>
          </a:extLst>
        </xdr:cNvPr>
        <xdr:cNvSpPr txBox="1"/>
      </xdr:nvSpPr>
      <xdr:spPr>
        <a:xfrm>
          <a:off x="4260150" y="3651413"/>
          <a:ext cx="2171700" cy="2571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YYYY/MM/DD</a:t>
          </a:r>
          <a:endParaRPr sz="1000"/>
        </a:p>
      </xdr:txBody>
    </xdr:sp>
    <xdr:clientData fLocksWithSheet="0"/>
  </xdr:oneCellAnchor>
  <xdr:oneCellAnchor>
    <xdr:from>
      <xdr:col>0</xdr:col>
      <xdr:colOff>0</xdr:colOff>
      <xdr:row>7</xdr:row>
      <xdr:rowOff>114300</xdr:rowOff>
    </xdr:from>
    <xdr:ext cx="8220075" cy="361950"/>
    <xdr:sp macro="" textlink="">
      <xdr:nvSpPr>
        <xdr:cNvPr id="16" name="Shape 16">
          <a:extLst>
            <a:ext uri="{FF2B5EF4-FFF2-40B4-BE49-F238E27FC236}">
              <a16:creationId xmlns:a16="http://schemas.microsoft.com/office/drawing/2014/main" id="{00000000-0008-0000-0000-000010000000}"/>
            </a:ext>
          </a:extLst>
        </xdr:cNvPr>
        <xdr:cNvSpPr txBox="1"/>
      </xdr:nvSpPr>
      <xdr:spPr>
        <a:xfrm>
          <a:off x="1240725" y="3603788"/>
          <a:ext cx="8210550" cy="3524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I request that payment from Tokyo Institute of Technology for travel expenses, honorariums, or reimbursement be made to the bank  account below.</a:t>
          </a:r>
          <a:endParaRPr sz="1000"/>
        </a:p>
      </xdr:txBody>
    </xdr:sp>
    <xdr:clientData fLocksWithSheet="0"/>
  </xdr:oneCellAnchor>
  <xdr:oneCellAnchor>
    <xdr:from>
      <xdr:col>0</xdr:col>
      <xdr:colOff>142875</xdr:colOff>
      <xdr:row>45</xdr:row>
      <xdr:rowOff>76200</xdr:rowOff>
    </xdr:from>
    <xdr:ext cx="2990850" cy="285750"/>
    <xdr:sp macro="" textlink="">
      <xdr:nvSpPr>
        <xdr:cNvPr id="17" name="Shape 17">
          <a:extLst>
            <a:ext uri="{FF2B5EF4-FFF2-40B4-BE49-F238E27FC236}">
              <a16:creationId xmlns:a16="http://schemas.microsoft.com/office/drawing/2014/main" id="{00000000-0008-0000-0000-000011000000}"/>
            </a:ext>
          </a:extLst>
        </xdr:cNvPr>
        <xdr:cNvSpPr txBox="1"/>
      </xdr:nvSpPr>
      <xdr:spPr>
        <a:xfrm>
          <a:off x="3855338" y="3641888"/>
          <a:ext cx="2981325" cy="276225"/>
        </a:xfrm>
        <a:prstGeom prst="rect">
          <a:avLst/>
        </a:prstGeom>
        <a:noFill/>
        <a:ln>
          <a:noFill/>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SzPts val="1000"/>
            <a:buFont typeface="Arial"/>
            <a:buNone/>
          </a:pPr>
          <a:r>
            <a:rPr lang="en-US" sz="1000">
              <a:solidFill>
                <a:schemeClr val="dk1"/>
              </a:solidFill>
              <a:latin typeface="Calibri"/>
              <a:ea typeface="Calibri"/>
              <a:cs typeface="Calibri"/>
              <a:sym typeface="Calibri"/>
            </a:rPr>
            <a:t>Payee code (filled in by the designated</a:t>
          </a:r>
          <a:r>
            <a:rPr lang="en-US" sz="1100">
              <a:solidFill>
                <a:schemeClr val="dk1"/>
              </a:solidFill>
              <a:latin typeface="Calibri"/>
              <a:ea typeface="Calibri"/>
              <a:cs typeface="Calibri"/>
              <a:sym typeface="Calibri"/>
            </a:rPr>
            <a:t> </a:t>
          </a:r>
          <a:r>
            <a:rPr lang="en-US" sz="1000">
              <a:solidFill>
                <a:schemeClr val="dk1"/>
              </a:solidFill>
              <a:latin typeface="Calibri"/>
              <a:ea typeface="Calibri"/>
              <a:cs typeface="Calibri"/>
              <a:sym typeface="Calibri"/>
            </a:rPr>
            <a:t>Budget</a:t>
          </a:r>
          <a:r>
            <a:rPr lang="en-US" sz="1100">
              <a:solidFill>
                <a:schemeClr val="dk1"/>
              </a:solidFill>
              <a:latin typeface="Calibri"/>
              <a:ea typeface="Calibri"/>
              <a:cs typeface="Calibri"/>
              <a:sym typeface="Calibri"/>
            </a:rPr>
            <a:t> </a:t>
          </a:r>
          <a:r>
            <a:rPr lang="en-US" sz="1000">
              <a:solidFill>
                <a:schemeClr val="dk1"/>
              </a:solidFill>
              <a:latin typeface="Calibri"/>
              <a:ea typeface="Calibri"/>
              <a:cs typeface="Calibri"/>
              <a:sym typeface="Calibri"/>
            </a:rPr>
            <a:t>division</a:t>
          </a:r>
          <a:r>
            <a:rPr lang="en-US" sz="1100">
              <a:solidFill>
                <a:schemeClr val="dk1"/>
              </a:solidFill>
              <a:latin typeface="Calibri"/>
              <a:ea typeface="Calibri"/>
              <a:cs typeface="Calibri"/>
              <a:sym typeface="Calibri"/>
            </a:rPr>
            <a:t>)</a:t>
          </a:r>
          <a:endParaRPr sz="1000"/>
        </a:p>
      </xdr:txBody>
    </xdr:sp>
    <xdr:clientData fLocksWithSheet="0"/>
  </xdr:oneCellAnchor>
  <xdr:oneCellAnchor>
    <xdr:from>
      <xdr:col>0</xdr:col>
      <xdr:colOff>0</xdr:colOff>
      <xdr:row>26</xdr:row>
      <xdr:rowOff>190500</xdr:rowOff>
    </xdr:from>
    <xdr:ext cx="1552575" cy="333375"/>
    <xdr:sp macro="" textlink="">
      <xdr:nvSpPr>
        <xdr:cNvPr id="18" name="Shape 18">
          <a:extLst>
            <a:ext uri="{FF2B5EF4-FFF2-40B4-BE49-F238E27FC236}">
              <a16:creationId xmlns:a16="http://schemas.microsoft.com/office/drawing/2014/main" id="{00000000-0008-0000-0000-000012000000}"/>
            </a:ext>
          </a:extLst>
        </xdr:cNvPr>
        <xdr:cNvSpPr txBox="1"/>
      </xdr:nvSpPr>
      <xdr:spPr>
        <a:xfrm>
          <a:off x="4574475" y="3618075"/>
          <a:ext cx="1543050" cy="323850"/>
        </a:xfrm>
        <a:prstGeom prst="rect">
          <a:avLst/>
        </a:prstGeom>
        <a:noFill/>
        <a:ln>
          <a:noFill/>
        </a:ln>
      </xdr:spPr>
      <xdr:txBody>
        <a:bodyPr spcFirstLastPara="1" wrap="square" lIns="91425" tIns="45700" rIns="91425" bIns="45700" anchor="t" anchorCtr="0">
          <a:noAutofit/>
        </a:bodyPr>
        <a:lstStyle/>
        <a:p>
          <a:pPr marL="0" lvl="0" indent="0" algn="l" rtl="0">
            <a:lnSpc>
              <a:spcPct val="100000"/>
            </a:lnSpc>
            <a:spcBef>
              <a:spcPts val="0"/>
            </a:spcBef>
            <a:spcAft>
              <a:spcPts val="0"/>
            </a:spcAft>
            <a:buNone/>
          </a:pPr>
          <a:r>
            <a:rPr lang="en-US" sz="900">
              <a:solidFill>
                <a:schemeClr val="dk1"/>
              </a:solidFill>
              <a:latin typeface="Calibri"/>
              <a:ea typeface="Calibri"/>
              <a:cs typeface="Calibri"/>
              <a:sym typeface="Calibri"/>
            </a:rPr>
            <a:t>Bank account information</a:t>
          </a:r>
          <a:endParaRPr sz="900"/>
        </a:p>
      </xdr:txBody>
    </xdr:sp>
    <xdr:clientData fLocksWithSheet="0"/>
  </xdr:oneCellAnchor>
  <xdr:oneCellAnchor>
    <xdr:from>
      <xdr:col>0</xdr:col>
      <xdr:colOff>1304925</xdr:colOff>
      <xdr:row>25</xdr:row>
      <xdr:rowOff>95250</xdr:rowOff>
    </xdr:from>
    <xdr:ext cx="1457325" cy="504825"/>
    <xdr:sp macro="" textlink="">
      <xdr:nvSpPr>
        <xdr:cNvPr id="19" name="Shape 19">
          <a:extLst>
            <a:ext uri="{FF2B5EF4-FFF2-40B4-BE49-F238E27FC236}">
              <a16:creationId xmlns:a16="http://schemas.microsoft.com/office/drawing/2014/main" id="{00000000-0008-0000-0000-000013000000}"/>
            </a:ext>
          </a:extLst>
        </xdr:cNvPr>
        <xdr:cNvSpPr txBox="1"/>
      </xdr:nvSpPr>
      <xdr:spPr>
        <a:xfrm>
          <a:off x="4622100" y="3527588"/>
          <a:ext cx="1447800" cy="5048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Calibri"/>
              <a:ea typeface="Calibri"/>
              <a:cs typeface="Calibri"/>
              <a:sym typeface="Calibri"/>
            </a:rPr>
            <a:t>Account name</a:t>
          </a:r>
          <a:endParaRPr sz="1400"/>
        </a:p>
        <a:p>
          <a:pPr marL="0" lvl="0" indent="0" algn="ctr" rtl="0">
            <a:spcBef>
              <a:spcPts val="0"/>
            </a:spcBef>
            <a:spcAft>
              <a:spcPts val="0"/>
            </a:spcAft>
            <a:buNone/>
          </a:pPr>
          <a:r>
            <a:rPr lang="en-US" sz="900">
              <a:solidFill>
                <a:schemeClr val="dk1"/>
              </a:solidFill>
              <a:latin typeface="Calibri"/>
              <a:ea typeface="Calibri"/>
              <a:cs typeface="Calibri"/>
              <a:sym typeface="Calibri"/>
            </a:rPr>
            <a:t>(katakana or Roman letters)</a:t>
          </a:r>
          <a:endParaRPr sz="900"/>
        </a:p>
      </xdr:txBody>
    </xdr:sp>
    <xdr:clientData fLocksWithSheet="0"/>
  </xdr:oneCellAnchor>
  <xdr:oneCellAnchor>
    <xdr:from>
      <xdr:col>1</xdr:col>
      <xdr:colOff>390525</xdr:colOff>
      <xdr:row>27</xdr:row>
      <xdr:rowOff>0</xdr:rowOff>
    </xdr:from>
    <xdr:ext cx="1200150" cy="228600"/>
    <xdr:sp macro="" textlink="">
      <xdr:nvSpPr>
        <xdr:cNvPr id="20" name="Shape 20">
          <a:extLst>
            <a:ext uri="{FF2B5EF4-FFF2-40B4-BE49-F238E27FC236}">
              <a16:creationId xmlns:a16="http://schemas.microsoft.com/office/drawing/2014/main" id="{00000000-0008-0000-0000-000014000000}"/>
            </a:ext>
          </a:extLst>
        </xdr:cNvPr>
        <xdr:cNvSpPr txBox="1"/>
      </xdr:nvSpPr>
      <xdr:spPr>
        <a:xfrm>
          <a:off x="4750688" y="3665700"/>
          <a:ext cx="1190625" cy="2286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Bank name</a:t>
          </a:r>
          <a:endParaRPr sz="1400"/>
        </a:p>
      </xdr:txBody>
    </xdr:sp>
    <xdr:clientData fLocksWithSheet="0"/>
  </xdr:oneCellAnchor>
  <xdr:oneCellAnchor>
    <xdr:from>
      <xdr:col>1</xdr:col>
      <xdr:colOff>361950</xdr:colOff>
      <xdr:row>28</xdr:row>
      <xdr:rowOff>228600</xdr:rowOff>
    </xdr:from>
    <xdr:ext cx="1114425" cy="400050"/>
    <xdr:sp macro="" textlink="">
      <xdr:nvSpPr>
        <xdr:cNvPr id="21" name="Shape 21">
          <a:extLst>
            <a:ext uri="{FF2B5EF4-FFF2-40B4-BE49-F238E27FC236}">
              <a16:creationId xmlns:a16="http://schemas.microsoft.com/office/drawing/2014/main" id="{00000000-0008-0000-0000-000015000000}"/>
            </a:ext>
          </a:extLst>
        </xdr:cNvPr>
        <xdr:cNvSpPr txBox="1"/>
      </xdr:nvSpPr>
      <xdr:spPr>
        <a:xfrm>
          <a:off x="4793550" y="3584738"/>
          <a:ext cx="1104900" cy="3905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Type of account</a:t>
          </a:r>
          <a:endParaRPr sz="1000"/>
        </a:p>
      </xdr:txBody>
    </xdr:sp>
    <xdr:clientData fLocksWithSheet="0"/>
  </xdr:oneCellAnchor>
  <xdr:oneCellAnchor>
    <xdr:from>
      <xdr:col>5</xdr:col>
      <xdr:colOff>180975</xdr:colOff>
      <xdr:row>28</xdr:row>
      <xdr:rowOff>228600</xdr:rowOff>
    </xdr:from>
    <xdr:ext cx="1447800" cy="295275"/>
    <xdr:sp macro="" textlink="">
      <xdr:nvSpPr>
        <xdr:cNvPr id="22" name="Shape 22">
          <a:extLst>
            <a:ext uri="{FF2B5EF4-FFF2-40B4-BE49-F238E27FC236}">
              <a16:creationId xmlns:a16="http://schemas.microsoft.com/office/drawing/2014/main" id="{00000000-0008-0000-0000-000016000000}"/>
            </a:ext>
          </a:extLst>
        </xdr:cNvPr>
        <xdr:cNvSpPr txBox="1"/>
      </xdr:nvSpPr>
      <xdr:spPr>
        <a:xfrm>
          <a:off x="4626863" y="3637125"/>
          <a:ext cx="1438275" cy="2857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Savings account</a:t>
          </a:r>
          <a:endParaRPr sz="1000"/>
        </a:p>
      </xdr:txBody>
    </xdr:sp>
    <xdr:clientData fLocksWithSheet="0"/>
  </xdr:oneCellAnchor>
  <xdr:oneCellAnchor>
    <xdr:from>
      <xdr:col>12</xdr:col>
      <xdr:colOff>9525</xdr:colOff>
      <xdr:row>28</xdr:row>
      <xdr:rowOff>228600</xdr:rowOff>
    </xdr:from>
    <xdr:ext cx="1581150" cy="266700"/>
    <xdr:sp macro="" textlink="">
      <xdr:nvSpPr>
        <xdr:cNvPr id="23" name="Shape 23">
          <a:extLst>
            <a:ext uri="{FF2B5EF4-FFF2-40B4-BE49-F238E27FC236}">
              <a16:creationId xmlns:a16="http://schemas.microsoft.com/office/drawing/2014/main" id="{00000000-0008-0000-0000-000017000000}"/>
            </a:ext>
          </a:extLst>
        </xdr:cNvPr>
        <xdr:cNvSpPr txBox="1"/>
      </xdr:nvSpPr>
      <xdr:spPr>
        <a:xfrm>
          <a:off x="4560188" y="3651413"/>
          <a:ext cx="1571625" cy="2571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Checking account</a:t>
          </a:r>
          <a:endParaRPr sz="1000"/>
        </a:p>
      </xdr:txBody>
    </xdr:sp>
    <xdr:clientData fLocksWithSheet="0"/>
  </xdr:oneCellAnchor>
  <xdr:oneCellAnchor>
    <xdr:from>
      <xdr:col>20</xdr:col>
      <xdr:colOff>142875</xdr:colOff>
      <xdr:row>28</xdr:row>
      <xdr:rowOff>238125</xdr:rowOff>
    </xdr:from>
    <xdr:ext cx="847725" cy="266700"/>
    <xdr:sp macro="" textlink="">
      <xdr:nvSpPr>
        <xdr:cNvPr id="24" name="Shape 24">
          <a:extLst>
            <a:ext uri="{FF2B5EF4-FFF2-40B4-BE49-F238E27FC236}">
              <a16:creationId xmlns:a16="http://schemas.microsoft.com/office/drawing/2014/main" id="{00000000-0008-0000-0000-000018000000}"/>
            </a:ext>
          </a:extLst>
        </xdr:cNvPr>
        <xdr:cNvSpPr txBox="1"/>
      </xdr:nvSpPr>
      <xdr:spPr>
        <a:xfrm>
          <a:off x="4922138" y="3651413"/>
          <a:ext cx="847725" cy="2571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Other</a:t>
          </a:r>
          <a:endParaRPr sz="1000"/>
        </a:p>
      </xdr:txBody>
    </xdr:sp>
    <xdr:clientData fLocksWithSheet="0"/>
  </xdr:oneCellAnchor>
  <xdr:oneCellAnchor>
    <xdr:from>
      <xdr:col>1</xdr:col>
      <xdr:colOff>152400</xdr:colOff>
      <xdr:row>29</xdr:row>
      <xdr:rowOff>142875</xdr:rowOff>
    </xdr:from>
    <xdr:ext cx="1162050" cy="476250"/>
    <xdr:sp macro="" textlink="">
      <xdr:nvSpPr>
        <xdr:cNvPr id="25" name="Shape 25">
          <a:extLst>
            <a:ext uri="{FF2B5EF4-FFF2-40B4-BE49-F238E27FC236}">
              <a16:creationId xmlns:a16="http://schemas.microsoft.com/office/drawing/2014/main" id="{00000000-0008-0000-0000-000019000000}"/>
            </a:ext>
          </a:extLst>
        </xdr:cNvPr>
        <xdr:cNvSpPr txBox="1"/>
      </xdr:nvSpPr>
      <xdr:spPr>
        <a:xfrm>
          <a:off x="4764975" y="3546638"/>
          <a:ext cx="1162050" cy="46672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900">
              <a:solidFill>
                <a:schemeClr val="dk1"/>
              </a:solidFill>
              <a:latin typeface="Calibri"/>
              <a:ea typeface="Calibri"/>
              <a:cs typeface="Calibri"/>
              <a:sym typeface="Calibri"/>
            </a:rPr>
            <a:t>Account number </a:t>
          </a:r>
          <a:endParaRPr sz="1400"/>
        </a:p>
        <a:p>
          <a:pPr marL="0" lvl="0" indent="0" algn="ctr" rtl="0">
            <a:spcBef>
              <a:spcPts val="0"/>
            </a:spcBef>
            <a:spcAft>
              <a:spcPts val="0"/>
            </a:spcAft>
            <a:buNone/>
          </a:pPr>
          <a:r>
            <a:rPr lang="en-US" sz="900">
              <a:solidFill>
                <a:schemeClr val="dk1"/>
              </a:solidFill>
              <a:latin typeface="Calibri"/>
              <a:ea typeface="Calibri"/>
              <a:cs typeface="Calibri"/>
              <a:sym typeface="Calibri"/>
            </a:rPr>
            <a:t>(right-aligned)</a:t>
          </a:r>
          <a:endParaRPr sz="900"/>
        </a:p>
      </xdr:txBody>
    </xdr:sp>
    <xdr:clientData fLocksWithSheet="0"/>
  </xdr:oneCellAnchor>
  <xdr:oneCellAnchor>
    <xdr:from>
      <xdr:col>0</xdr:col>
      <xdr:colOff>514350</xdr:colOff>
      <xdr:row>34</xdr:row>
      <xdr:rowOff>57150</xdr:rowOff>
    </xdr:from>
    <xdr:ext cx="1647825" cy="390525"/>
    <xdr:sp macro="" textlink="">
      <xdr:nvSpPr>
        <xdr:cNvPr id="26" name="Shape 26">
          <a:extLst>
            <a:ext uri="{FF2B5EF4-FFF2-40B4-BE49-F238E27FC236}">
              <a16:creationId xmlns:a16="http://schemas.microsoft.com/office/drawing/2014/main" id="{00000000-0008-0000-0000-00001A000000}"/>
            </a:ext>
          </a:extLst>
        </xdr:cNvPr>
        <xdr:cNvSpPr txBox="1"/>
      </xdr:nvSpPr>
      <xdr:spPr>
        <a:xfrm>
          <a:off x="4526850" y="3584738"/>
          <a:ext cx="1638300" cy="3905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Contact information </a:t>
          </a:r>
          <a:endParaRPr sz="1000"/>
        </a:p>
      </xdr:txBody>
    </xdr:sp>
    <xdr:clientData fLocksWithSheet="0"/>
  </xdr:oneCellAnchor>
  <xdr:oneCellAnchor>
    <xdr:from>
      <xdr:col>5</xdr:col>
      <xdr:colOff>219075</xdr:colOff>
      <xdr:row>33</xdr:row>
      <xdr:rowOff>76200</xdr:rowOff>
    </xdr:from>
    <xdr:ext cx="781050" cy="400050"/>
    <xdr:sp macro="" textlink="">
      <xdr:nvSpPr>
        <xdr:cNvPr id="27" name="Shape 27">
          <a:extLst>
            <a:ext uri="{FF2B5EF4-FFF2-40B4-BE49-F238E27FC236}">
              <a16:creationId xmlns:a16="http://schemas.microsoft.com/office/drawing/2014/main" id="{00000000-0008-0000-0000-00001B000000}"/>
            </a:ext>
          </a:extLst>
        </xdr:cNvPr>
        <xdr:cNvSpPr txBox="1"/>
      </xdr:nvSpPr>
      <xdr:spPr>
        <a:xfrm>
          <a:off x="4960238" y="3584738"/>
          <a:ext cx="771525" cy="3905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Affiliation</a:t>
          </a:r>
          <a:endParaRPr sz="1000"/>
        </a:p>
      </xdr:txBody>
    </xdr:sp>
    <xdr:clientData fLocksWithSheet="0"/>
  </xdr:oneCellAnchor>
  <xdr:oneCellAnchor>
    <xdr:from>
      <xdr:col>16</xdr:col>
      <xdr:colOff>285750</xdr:colOff>
      <xdr:row>33</xdr:row>
      <xdr:rowOff>85725</xdr:rowOff>
    </xdr:from>
    <xdr:ext cx="1162050" cy="419100"/>
    <xdr:sp macro="" textlink="">
      <xdr:nvSpPr>
        <xdr:cNvPr id="28" name="Shape 28">
          <a:extLst>
            <a:ext uri="{FF2B5EF4-FFF2-40B4-BE49-F238E27FC236}">
              <a16:creationId xmlns:a16="http://schemas.microsoft.com/office/drawing/2014/main" id="{00000000-0008-0000-0000-00001C000000}"/>
            </a:ext>
          </a:extLst>
        </xdr:cNvPr>
        <xdr:cNvSpPr txBox="1"/>
      </xdr:nvSpPr>
      <xdr:spPr>
        <a:xfrm>
          <a:off x="4769738" y="3575213"/>
          <a:ext cx="1152525" cy="4095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Contact person</a:t>
          </a:r>
          <a:endParaRPr sz="1000"/>
        </a:p>
      </xdr:txBody>
    </xdr:sp>
    <xdr:clientData fLocksWithSheet="0"/>
  </xdr:oneCellAnchor>
  <xdr:oneCellAnchor>
    <xdr:from>
      <xdr:col>19</xdr:col>
      <xdr:colOff>28575</xdr:colOff>
      <xdr:row>34</xdr:row>
      <xdr:rowOff>76200</xdr:rowOff>
    </xdr:from>
    <xdr:ext cx="619125" cy="381000"/>
    <xdr:sp macro="" textlink="">
      <xdr:nvSpPr>
        <xdr:cNvPr id="29" name="Shape 29">
          <a:extLst>
            <a:ext uri="{FF2B5EF4-FFF2-40B4-BE49-F238E27FC236}">
              <a16:creationId xmlns:a16="http://schemas.microsoft.com/office/drawing/2014/main" id="{00000000-0008-0000-0000-00001D000000}"/>
            </a:ext>
          </a:extLst>
        </xdr:cNvPr>
        <xdr:cNvSpPr txBox="1"/>
      </xdr:nvSpPr>
      <xdr:spPr>
        <a:xfrm>
          <a:off x="5041200" y="3594263"/>
          <a:ext cx="609600" cy="3714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Mailbox</a:t>
          </a:r>
          <a:endParaRPr sz="1000"/>
        </a:p>
      </xdr:txBody>
    </xdr:sp>
    <xdr:clientData fLocksWithSheet="0"/>
  </xdr:oneCellAnchor>
  <xdr:oneCellAnchor>
    <xdr:from>
      <xdr:col>0</xdr:col>
      <xdr:colOff>57150</xdr:colOff>
      <xdr:row>35</xdr:row>
      <xdr:rowOff>142875</xdr:rowOff>
    </xdr:from>
    <xdr:ext cx="723900" cy="409575"/>
    <xdr:sp macro="" textlink="">
      <xdr:nvSpPr>
        <xdr:cNvPr id="30" name="Shape 30">
          <a:extLst>
            <a:ext uri="{FF2B5EF4-FFF2-40B4-BE49-F238E27FC236}">
              <a16:creationId xmlns:a16="http://schemas.microsoft.com/office/drawing/2014/main" id="{00000000-0008-0000-0000-00001E000000}"/>
            </a:ext>
          </a:extLst>
        </xdr:cNvPr>
        <xdr:cNvSpPr txBox="1"/>
      </xdr:nvSpPr>
      <xdr:spPr>
        <a:xfrm>
          <a:off x="4988813" y="3579975"/>
          <a:ext cx="714375" cy="4000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Notes</a:t>
          </a:r>
          <a:endParaRPr sz="1000"/>
        </a:p>
      </xdr:txBody>
    </xdr:sp>
    <xdr:clientData fLocksWithSheet="0"/>
  </xdr:oneCellAnchor>
  <xdr:oneCellAnchor>
    <xdr:from>
      <xdr:col>0</xdr:col>
      <xdr:colOff>266700</xdr:colOff>
      <xdr:row>28</xdr:row>
      <xdr:rowOff>295275</xdr:rowOff>
    </xdr:from>
    <xdr:ext cx="1800225" cy="781050"/>
    <xdr:sp macro="" textlink="">
      <xdr:nvSpPr>
        <xdr:cNvPr id="31" name="Shape 31">
          <a:extLst>
            <a:ext uri="{FF2B5EF4-FFF2-40B4-BE49-F238E27FC236}">
              <a16:creationId xmlns:a16="http://schemas.microsoft.com/office/drawing/2014/main" id="{00000000-0008-0000-0000-00001F000000}"/>
            </a:ext>
          </a:extLst>
        </xdr:cNvPr>
        <xdr:cNvSpPr txBox="1"/>
      </xdr:nvSpPr>
      <xdr:spPr>
        <a:xfrm>
          <a:off x="4450650" y="3394238"/>
          <a:ext cx="1790700" cy="771525"/>
        </a:xfrm>
        <a:prstGeom prst="rect">
          <a:avLst/>
        </a:prstGeom>
        <a:noFill/>
        <a:ln>
          <a:noFill/>
        </a:ln>
      </xdr:spPr>
      <xdr:txBody>
        <a:bodyPr spcFirstLastPara="1" wrap="square" lIns="91425" tIns="45700" rIns="91425" bIns="45700" anchor="t" anchorCtr="0">
          <a:noAutofit/>
        </a:bodyPr>
        <a:lstStyle/>
        <a:p>
          <a:pPr marL="0" lvl="0" indent="0" algn="l" rtl="0">
            <a:lnSpc>
              <a:spcPct val="100000"/>
            </a:lnSpc>
            <a:spcBef>
              <a:spcPts val="0"/>
            </a:spcBef>
            <a:spcAft>
              <a:spcPts val="0"/>
            </a:spcAft>
            <a:buNone/>
          </a:pPr>
          <a:r>
            <a:rPr lang="en-US" sz="900">
              <a:solidFill>
                <a:schemeClr val="dk1"/>
              </a:solidFill>
              <a:latin typeface="Calibri"/>
              <a:ea typeface="Calibri"/>
              <a:cs typeface="Calibri"/>
              <a:sym typeface="Calibri"/>
            </a:rPr>
            <a:t>Name and </a:t>
          </a:r>
          <a:endParaRPr sz="1400"/>
        </a:p>
        <a:p>
          <a:pPr marL="0" lvl="0" indent="0" algn="l" rtl="0">
            <a:lnSpc>
              <a:spcPct val="100000"/>
            </a:lnSpc>
            <a:spcBef>
              <a:spcPts val="0"/>
            </a:spcBef>
            <a:spcAft>
              <a:spcPts val="0"/>
            </a:spcAft>
            <a:buNone/>
          </a:pPr>
          <a:r>
            <a:rPr lang="en-US" sz="900">
              <a:solidFill>
                <a:schemeClr val="dk1"/>
              </a:solidFill>
              <a:latin typeface="Calibri"/>
              <a:ea typeface="Calibri"/>
              <a:cs typeface="Calibri"/>
              <a:sym typeface="Calibri"/>
            </a:rPr>
            <a:t>account number </a:t>
          </a:r>
          <a:endParaRPr sz="1400"/>
        </a:p>
        <a:p>
          <a:pPr marL="0" lvl="0" indent="0" algn="l" rtl="0">
            <a:lnSpc>
              <a:spcPct val="100000"/>
            </a:lnSpc>
            <a:spcBef>
              <a:spcPts val="0"/>
            </a:spcBef>
            <a:spcAft>
              <a:spcPts val="0"/>
            </a:spcAft>
            <a:buNone/>
          </a:pPr>
          <a:r>
            <a:rPr lang="en-US" sz="900">
              <a:solidFill>
                <a:schemeClr val="dk1"/>
              </a:solidFill>
              <a:latin typeface="Calibri"/>
              <a:ea typeface="Calibri"/>
              <a:cs typeface="Calibri"/>
              <a:sym typeface="Calibri"/>
            </a:rPr>
            <a:t>as registered </a:t>
          </a:r>
          <a:endParaRPr sz="1400"/>
        </a:p>
        <a:p>
          <a:pPr marL="0" lvl="0" indent="0" algn="l" rtl="0">
            <a:lnSpc>
              <a:spcPct val="100000"/>
            </a:lnSpc>
            <a:spcBef>
              <a:spcPts val="0"/>
            </a:spcBef>
            <a:spcAft>
              <a:spcPts val="0"/>
            </a:spcAft>
            <a:buNone/>
          </a:pPr>
          <a:r>
            <a:rPr lang="en-US" sz="900">
              <a:solidFill>
                <a:schemeClr val="dk1"/>
              </a:solidFill>
              <a:latin typeface="Calibri"/>
              <a:ea typeface="Calibri"/>
              <a:cs typeface="Calibri"/>
              <a:sym typeface="Calibri"/>
            </a:rPr>
            <a:t>with the bank</a:t>
          </a:r>
          <a:endParaRPr sz="900"/>
        </a:p>
      </xdr:txBody>
    </xdr:sp>
    <xdr:clientData fLocksWithSheet="0"/>
  </xdr:oneCellAnchor>
  <xdr:oneCellAnchor>
    <xdr:from>
      <xdr:col>0</xdr:col>
      <xdr:colOff>1257300</xdr:colOff>
      <xdr:row>20</xdr:row>
      <xdr:rowOff>66675</xdr:rowOff>
    </xdr:from>
    <xdr:ext cx="876300" cy="371475"/>
    <xdr:sp macro="" textlink="">
      <xdr:nvSpPr>
        <xdr:cNvPr id="32" name="Shape 32">
          <a:extLst>
            <a:ext uri="{FF2B5EF4-FFF2-40B4-BE49-F238E27FC236}">
              <a16:creationId xmlns:a16="http://schemas.microsoft.com/office/drawing/2014/main" id="{00000000-0008-0000-0000-000020000000}"/>
            </a:ext>
          </a:extLst>
        </xdr:cNvPr>
        <xdr:cNvSpPr txBox="1"/>
      </xdr:nvSpPr>
      <xdr:spPr>
        <a:xfrm>
          <a:off x="4912613" y="3599025"/>
          <a:ext cx="866775" cy="3619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Student number</a:t>
          </a:r>
          <a:endParaRPr sz="1000"/>
        </a:p>
      </xdr:txBody>
    </xdr:sp>
    <xdr:clientData fLocksWithSheet="0"/>
  </xdr:oneCellAnchor>
  <xdr:oneCellAnchor>
    <xdr:from>
      <xdr:col>1</xdr:col>
      <xdr:colOff>47625</xdr:colOff>
      <xdr:row>15</xdr:row>
      <xdr:rowOff>76200</xdr:rowOff>
    </xdr:from>
    <xdr:ext cx="847725" cy="619125"/>
    <xdr:sp macro="" textlink="">
      <xdr:nvSpPr>
        <xdr:cNvPr id="33" name="Shape 33">
          <a:extLst>
            <a:ext uri="{FF2B5EF4-FFF2-40B4-BE49-F238E27FC236}">
              <a16:creationId xmlns:a16="http://schemas.microsoft.com/office/drawing/2014/main" id="{00000000-0008-0000-0000-000021000000}"/>
            </a:ext>
          </a:extLst>
        </xdr:cNvPr>
        <xdr:cNvSpPr txBox="1"/>
      </xdr:nvSpPr>
      <xdr:spPr>
        <a:xfrm>
          <a:off x="4926900" y="3475200"/>
          <a:ext cx="838200" cy="6096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In </a:t>
          </a:r>
          <a:r>
            <a:rPr lang="en-US" sz="1000" i="0">
              <a:solidFill>
                <a:schemeClr val="dk1"/>
              </a:solidFill>
              <a:latin typeface="Calibri"/>
              <a:ea typeface="Calibri"/>
              <a:cs typeface="Calibri"/>
              <a:sym typeface="Calibri"/>
            </a:rPr>
            <a:t>katakana</a:t>
          </a:r>
          <a:endParaRPr sz="1400"/>
        </a:p>
        <a:p>
          <a:pPr marL="0" lvl="0" indent="0" algn="l" rtl="0">
            <a:spcBef>
              <a:spcPts val="0"/>
            </a:spcBef>
            <a:spcAft>
              <a:spcPts val="0"/>
            </a:spcAft>
            <a:buNone/>
          </a:pPr>
          <a:r>
            <a:rPr lang="en-US" sz="1000">
              <a:solidFill>
                <a:schemeClr val="dk1"/>
              </a:solidFill>
              <a:latin typeface="Calibri"/>
              <a:ea typeface="Calibri"/>
              <a:cs typeface="Calibri"/>
              <a:sym typeface="Calibri"/>
            </a:rPr>
            <a:t>Full name</a:t>
          </a:r>
          <a:endParaRPr sz="1400"/>
        </a:p>
      </xdr:txBody>
    </xdr:sp>
    <xdr:clientData fLocksWithSheet="0"/>
  </xdr:oneCellAnchor>
  <xdr:oneCellAnchor>
    <xdr:from>
      <xdr:col>2</xdr:col>
      <xdr:colOff>76200</xdr:colOff>
      <xdr:row>13</xdr:row>
      <xdr:rowOff>123825</xdr:rowOff>
    </xdr:from>
    <xdr:ext cx="1990725" cy="257175"/>
    <xdr:sp macro="" textlink="">
      <xdr:nvSpPr>
        <xdr:cNvPr id="34" name="Shape 34">
          <a:extLst>
            <a:ext uri="{FF2B5EF4-FFF2-40B4-BE49-F238E27FC236}">
              <a16:creationId xmlns:a16="http://schemas.microsoft.com/office/drawing/2014/main" id="{00000000-0008-0000-0000-000022000000}"/>
            </a:ext>
          </a:extLst>
        </xdr:cNvPr>
        <xdr:cNvSpPr txBox="1"/>
      </xdr:nvSpPr>
      <xdr:spPr>
        <a:xfrm>
          <a:off x="4350638" y="3656175"/>
          <a:ext cx="1990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Regular employee </a:t>
          </a:r>
          <a:endParaRPr sz="1000"/>
        </a:p>
      </xdr:txBody>
    </xdr:sp>
    <xdr:clientData fLocksWithSheet="0"/>
  </xdr:oneCellAnchor>
  <xdr:oneCellAnchor>
    <xdr:from>
      <xdr:col>1</xdr:col>
      <xdr:colOff>38100</xdr:colOff>
      <xdr:row>14</xdr:row>
      <xdr:rowOff>47625</xdr:rowOff>
    </xdr:from>
    <xdr:ext cx="914400" cy="390525"/>
    <xdr:sp macro="" textlink="">
      <xdr:nvSpPr>
        <xdr:cNvPr id="35" name="Shape 35">
          <a:extLst>
            <a:ext uri="{FF2B5EF4-FFF2-40B4-BE49-F238E27FC236}">
              <a16:creationId xmlns:a16="http://schemas.microsoft.com/office/drawing/2014/main" id="{00000000-0008-0000-0000-000023000000}"/>
            </a:ext>
          </a:extLst>
        </xdr:cNvPr>
        <xdr:cNvSpPr txBox="1"/>
      </xdr:nvSpPr>
      <xdr:spPr>
        <a:xfrm>
          <a:off x="4893563" y="3589500"/>
          <a:ext cx="904875" cy="3810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Affiliation</a:t>
          </a:r>
          <a:endParaRPr sz="1000"/>
        </a:p>
      </xdr:txBody>
    </xdr:sp>
    <xdr:clientData fLocksWithSheet="0"/>
  </xdr:oneCellAnchor>
  <xdr:oneCellAnchor>
    <xdr:from>
      <xdr:col>0</xdr:col>
      <xdr:colOff>76200</xdr:colOff>
      <xdr:row>22</xdr:row>
      <xdr:rowOff>114300</xdr:rowOff>
    </xdr:from>
    <xdr:ext cx="790575" cy="361950"/>
    <xdr:sp macro="" textlink="">
      <xdr:nvSpPr>
        <xdr:cNvPr id="36" name="Shape 36">
          <a:extLst>
            <a:ext uri="{FF2B5EF4-FFF2-40B4-BE49-F238E27FC236}">
              <a16:creationId xmlns:a16="http://schemas.microsoft.com/office/drawing/2014/main" id="{00000000-0008-0000-0000-000024000000}"/>
            </a:ext>
          </a:extLst>
        </xdr:cNvPr>
        <xdr:cNvSpPr txBox="1"/>
      </xdr:nvSpPr>
      <xdr:spPr>
        <a:xfrm>
          <a:off x="4955475" y="3603788"/>
          <a:ext cx="781050" cy="3524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Notes</a:t>
          </a:r>
          <a:endParaRPr sz="1000"/>
        </a:p>
      </xdr:txBody>
    </xdr:sp>
    <xdr:clientData fLocksWithSheet="0"/>
  </xdr:oneCellAnchor>
  <xdr:oneCellAnchor>
    <xdr:from>
      <xdr:col>6</xdr:col>
      <xdr:colOff>238125</xdr:colOff>
      <xdr:row>12</xdr:row>
      <xdr:rowOff>142875</xdr:rowOff>
    </xdr:from>
    <xdr:ext cx="2047875" cy="247650"/>
    <xdr:sp macro="" textlink="">
      <xdr:nvSpPr>
        <xdr:cNvPr id="37" name="Shape 37">
          <a:extLst>
            <a:ext uri="{FF2B5EF4-FFF2-40B4-BE49-F238E27FC236}">
              <a16:creationId xmlns:a16="http://schemas.microsoft.com/office/drawing/2014/main" id="{00000000-0008-0000-0000-000025000000}"/>
            </a:ext>
          </a:extLst>
        </xdr:cNvPr>
        <xdr:cNvSpPr txBox="1"/>
      </xdr:nvSpPr>
      <xdr:spPr>
        <a:xfrm>
          <a:off x="4326825" y="3660938"/>
          <a:ext cx="2038350" cy="2381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Registration as agent</a:t>
          </a:r>
          <a:endParaRPr sz="1000"/>
        </a:p>
      </xdr:txBody>
    </xdr:sp>
    <xdr:clientData fLocksWithSheet="0"/>
  </xdr:oneCellAnchor>
  <xdr:oneCellAnchor>
    <xdr:from>
      <xdr:col>13</xdr:col>
      <xdr:colOff>123825</xdr:colOff>
      <xdr:row>12</xdr:row>
      <xdr:rowOff>142875</xdr:rowOff>
    </xdr:from>
    <xdr:ext cx="2171700" cy="285750"/>
    <xdr:sp macro="" textlink="">
      <xdr:nvSpPr>
        <xdr:cNvPr id="38" name="Shape 38">
          <a:extLst>
            <a:ext uri="{FF2B5EF4-FFF2-40B4-BE49-F238E27FC236}">
              <a16:creationId xmlns:a16="http://schemas.microsoft.com/office/drawing/2014/main" id="{00000000-0008-0000-0000-000026000000}"/>
            </a:ext>
          </a:extLst>
        </xdr:cNvPr>
        <xdr:cNvSpPr txBox="1"/>
      </xdr:nvSpPr>
      <xdr:spPr>
        <a:xfrm>
          <a:off x="4260150" y="3641888"/>
          <a:ext cx="2171700" cy="2762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Change of bank account</a:t>
          </a:r>
          <a:endParaRPr sz="1000"/>
        </a:p>
      </xdr:txBody>
    </xdr:sp>
    <xdr:clientData fLocksWithSheet="0"/>
  </xdr:oneCellAnchor>
  <xdr:oneCellAnchor>
    <xdr:from>
      <xdr:col>19</xdr:col>
      <xdr:colOff>57150</xdr:colOff>
      <xdr:row>12</xdr:row>
      <xdr:rowOff>133350</xdr:rowOff>
    </xdr:from>
    <xdr:ext cx="2200275" cy="285750"/>
    <xdr:sp macro="" textlink="">
      <xdr:nvSpPr>
        <xdr:cNvPr id="39" name="Shape 39">
          <a:extLst>
            <a:ext uri="{FF2B5EF4-FFF2-40B4-BE49-F238E27FC236}">
              <a16:creationId xmlns:a16="http://schemas.microsoft.com/office/drawing/2014/main" id="{00000000-0008-0000-0000-000027000000}"/>
            </a:ext>
          </a:extLst>
        </xdr:cNvPr>
        <xdr:cNvSpPr txBox="1"/>
      </xdr:nvSpPr>
      <xdr:spPr>
        <a:xfrm>
          <a:off x="4245863" y="3641888"/>
          <a:ext cx="2200275" cy="2762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Change of address	</a:t>
          </a:r>
          <a:endParaRPr sz="1000"/>
        </a:p>
      </xdr:txBody>
    </xdr:sp>
    <xdr:clientData fLocksWithSheet="0"/>
  </xdr:oneCellAnchor>
  <xdr:oneCellAnchor>
    <xdr:from>
      <xdr:col>6</xdr:col>
      <xdr:colOff>238125</xdr:colOff>
      <xdr:row>13</xdr:row>
      <xdr:rowOff>114300</xdr:rowOff>
    </xdr:from>
    <xdr:ext cx="2028825" cy="285750"/>
    <xdr:sp macro="" textlink="">
      <xdr:nvSpPr>
        <xdr:cNvPr id="40" name="Shape 40">
          <a:extLst>
            <a:ext uri="{FF2B5EF4-FFF2-40B4-BE49-F238E27FC236}">
              <a16:creationId xmlns:a16="http://schemas.microsoft.com/office/drawing/2014/main" id="{00000000-0008-0000-0000-000028000000}"/>
            </a:ext>
          </a:extLst>
        </xdr:cNvPr>
        <xdr:cNvSpPr txBox="1"/>
      </xdr:nvSpPr>
      <xdr:spPr>
        <a:xfrm>
          <a:off x="4336350" y="3641888"/>
          <a:ext cx="2019300" cy="2762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 Non-regular employee      </a:t>
          </a:r>
          <a:endParaRPr sz="1000"/>
        </a:p>
      </xdr:txBody>
    </xdr:sp>
    <xdr:clientData fLocksWithSheet="0"/>
  </xdr:oneCellAnchor>
  <xdr:oneCellAnchor>
    <xdr:from>
      <xdr:col>13</xdr:col>
      <xdr:colOff>161925</xdr:colOff>
      <xdr:row>13</xdr:row>
      <xdr:rowOff>123825</xdr:rowOff>
    </xdr:from>
    <xdr:ext cx="1590675" cy="276225"/>
    <xdr:sp macro="" textlink="">
      <xdr:nvSpPr>
        <xdr:cNvPr id="41" name="Shape 41">
          <a:extLst>
            <a:ext uri="{FF2B5EF4-FFF2-40B4-BE49-F238E27FC236}">
              <a16:creationId xmlns:a16="http://schemas.microsoft.com/office/drawing/2014/main" id="{00000000-0008-0000-0000-000029000000}"/>
            </a:ext>
          </a:extLst>
        </xdr:cNvPr>
        <xdr:cNvSpPr txBox="1"/>
      </xdr:nvSpPr>
      <xdr:spPr>
        <a:xfrm>
          <a:off x="4550663" y="3646650"/>
          <a:ext cx="1590675"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  Student  </a:t>
          </a:r>
          <a:endParaRPr sz="1000"/>
        </a:p>
      </xdr:txBody>
    </xdr:sp>
    <xdr:clientData fLocksWithSheet="0"/>
  </xdr:oneCellAnchor>
  <xdr:oneCellAnchor>
    <xdr:from>
      <xdr:col>19</xdr:col>
      <xdr:colOff>85725</xdr:colOff>
      <xdr:row>13</xdr:row>
      <xdr:rowOff>133350</xdr:rowOff>
    </xdr:from>
    <xdr:ext cx="2447925" cy="285750"/>
    <xdr:sp macro="" textlink="">
      <xdr:nvSpPr>
        <xdr:cNvPr id="42" name="Shape 42">
          <a:extLst>
            <a:ext uri="{FF2B5EF4-FFF2-40B4-BE49-F238E27FC236}">
              <a16:creationId xmlns:a16="http://schemas.microsoft.com/office/drawing/2014/main" id="{00000000-0008-0000-0000-00002A000000}"/>
            </a:ext>
          </a:extLst>
        </xdr:cNvPr>
        <xdr:cNvSpPr txBox="1"/>
      </xdr:nvSpPr>
      <xdr:spPr>
        <a:xfrm>
          <a:off x="4122038" y="3641888"/>
          <a:ext cx="2447925" cy="2762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Non-Tokyo Tech	</a:t>
          </a:r>
          <a:endParaRPr sz="1000"/>
        </a:p>
      </xdr:txBody>
    </xdr:sp>
    <xdr:clientData fLocksWithSheet="0"/>
  </xdr:oneCellAnchor>
  <xdr:oneCellAnchor>
    <xdr:from>
      <xdr:col>4</xdr:col>
      <xdr:colOff>114300</xdr:colOff>
      <xdr:row>30</xdr:row>
      <xdr:rowOff>123825</xdr:rowOff>
    </xdr:from>
    <xdr:ext cx="5210175" cy="933450"/>
    <xdr:sp macro="" textlink="">
      <xdr:nvSpPr>
        <xdr:cNvPr id="43" name="Shape 43">
          <a:extLst>
            <a:ext uri="{FF2B5EF4-FFF2-40B4-BE49-F238E27FC236}">
              <a16:creationId xmlns:a16="http://schemas.microsoft.com/office/drawing/2014/main" id="{00000000-0008-0000-0000-00002B000000}"/>
            </a:ext>
          </a:extLst>
        </xdr:cNvPr>
        <xdr:cNvSpPr txBox="1"/>
      </xdr:nvSpPr>
      <xdr:spPr>
        <a:xfrm>
          <a:off x="2745675" y="3318038"/>
          <a:ext cx="5200650" cy="923925"/>
        </a:xfrm>
        <a:prstGeom prst="rect">
          <a:avLst/>
        </a:prstGeom>
        <a:noFill/>
        <a:ln>
          <a:noFill/>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SzPts val="1000"/>
            <a:buFont typeface="Arial"/>
            <a:buNone/>
          </a:pPr>
          <a:endParaRPr sz="1000" b="0">
            <a:solidFill>
              <a:srgbClr val="000000"/>
            </a:solidFill>
          </a:endParaRPr>
        </a:p>
        <a:p>
          <a:pPr marL="0" marR="0" lvl="0" indent="0" algn="l" rtl="0">
            <a:lnSpc>
              <a:spcPct val="100000"/>
            </a:lnSpc>
            <a:spcBef>
              <a:spcPts val="0"/>
            </a:spcBef>
            <a:spcAft>
              <a:spcPts val="0"/>
            </a:spcAft>
            <a:buClr>
              <a:srgbClr val="000000"/>
            </a:buClr>
            <a:buSzPts val="1000"/>
            <a:buFont typeface="Arial"/>
            <a:buNone/>
          </a:pPr>
          <a:r>
            <a:rPr lang="en-US" sz="1000" b="0">
              <a:solidFill>
                <a:srgbClr val="000000"/>
              </a:solidFill>
              <a:latin typeface="Calibri"/>
              <a:ea typeface="Calibri"/>
              <a:cs typeface="Calibri"/>
              <a:sym typeface="Calibri"/>
            </a:rPr>
            <a:t>         - Branch name</a:t>
          </a:r>
          <a:endParaRPr sz="1400"/>
        </a:p>
        <a:p>
          <a:pPr marL="0" marR="0" lvl="0" indent="0" algn="l" rtl="0">
            <a:lnSpc>
              <a:spcPct val="100000"/>
            </a:lnSpc>
            <a:spcBef>
              <a:spcPts val="0"/>
            </a:spcBef>
            <a:spcAft>
              <a:spcPts val="0"/>
            </a:spcAft>
            <a:buClr>
              <a:srgbClr val="000000"/>
            </a:buClr>
            <a:buSzPts val="1000"/>
            <a:buFont typeface="Arial"/>
            <a:buNone/>
          </a:pPr>
          <a:r>
            <a:rPr lang="en-US" sz="1000" b="0">
              <a:solidFill>
                <a:srgbClr val="000000"/>
              </a:solidFill>
              <a:latin typeface="Calibri"/>
              <a:ea typeface="Calibri"/>
              <a:cs typeface="Calibri"/>
              <a:sym typeface="Calibri"/>
            </a:rPr>
            <a:t>         - Type of account</a:t>
          </a:r>
          <a:endParaRPr sz="1400"/>
        </a:p>
        <a:p>
          <a:pPr marL="0" marR="0" lvl="0" indent="0" algn="l" rtl="0">
            <a:lnSpc>
              <a:spcPct val="100000"/>
            </a:lnSpc>
            <a:spcBef>
              <a:spcPts val="0"/>
            </a:spcBef>
            <a:spcAft>
              <a:spcPts val="0"/>
            </a:spcAft>
            <a:buClr>
              <a:srgbClr val="000000"/>
            </a:buClr>
            <a:buSzPts val="1000"/>
            <a:buFont typeface="Arial"/>
            <a:buNone/>
          </a:pPr>
          <a:r>
            <a:rPr lang="en-US" sz="1000" b="0">
              <a:solidFill>
                <a:srgbClr val="000000"/>
              </a:solidFill>
              <a:latin typeface="Calibri"/>
              <a:ea typeface="Calibri"/>
              <a:cs typeface="Calibri"/>
              <a:sym typeface="Calibri"/>
            </a:rPr>
            <a:t>         - Account number</a:t>
          </a:r>
          <a:endParaRPr sz="1000" b="0">
            <a:solidFill>
              <a:srgbClr val="000000"/>
            </a:solidFill>
          </a:endParaRPr>
        </a:p>
      </xdr:txBody>
    </xdr:sp>
    <xdr:clientData fLocksWithSheet="0"/>
  </xdr:oneCellAnchor>
  <xdr:oneCellAnchor>
    <xdr:from>
      <xdr:col>0</xdr:col>
      <xdr:colOff>57150</xdr:colOff>
      <xdr:row>30</xdr:row>
      <xdr:rowOff>257175</xdr:rowOff>
    </xdr:from>
    <xdr:ext cx="2619375" cy="666750"/>
    <xdr:sp macro="" textlink="">
      <xdr:nvSpPr>
        <xdr:cNvPr id="44" name="Shape 44">
          <a:extLst>
            <a:ext uri="{FF2B5EF4-FFF2-40B4-BE49-F238E27FC236}">
              <a16:creationId xmlns:a16="http://schemas.microsoft.com/office/drawing/2014/main" id="{00000000-0008-0000-0000-00002C000000}"/>
            </a:ext>
          </a:extLst>
        </xdr:cNvPr>
        <xdr:cNvSpPr txBox="1"/>
      </xdr:nvSpPr>
      <xdr:spPr>
        <a:xfrm>
          <a:off x="4041075" y="3451388"/>
          <a:ext cx="2609850" cy="657225"/>
        </a:xfrm>
        <a:prstGeom prst="rect">
          <a:avLst/>
        </a:prstGeom>
        <a:noFill/>
        <a:ln>
          <a:noFill/>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rgbClr val="000000"/>
            </a:buClr>
            <a:buSzPts val="1000"/>
            <a:buFont typeface="Arial"/>
            <a:buNone/>
          </a:pPr>
          <a:r>
            <a:rPr lang="en-US" sz="1000">
              <a:solidFill>
                <a:srgbClr val="000000"/>
              </a:solidFill>
              <a:latin typeface="Calibri"/>
              <a:ea typeface="Calibri"/>
              <a:cs typeface="Calibri"/>
              <a:sym typeface="Calibri"/>
            </a:rPr>
            <a:t>If your bank is Japan Post Bank, make sure you complet</a:t>
          </a:r>
          <a:r>
            <a:rPr lang="en-US" sz="1000" b="1">
              <a:solidFill>
                <a:srgbClr val="000000"/>
              </a:solidFill>
              <a:latin typeface="Calibri"/>
              <a:ea typeface="Calibri"/>
              <a:cs typeface="Calibri"/>
              <a:sym typeface="Calibri"/>
            </a:rPr>
            <a:t>e</a:t>
          </a:r>
          <a:r>
            <a:rPr lang="en-US" sz="1000">
              <a:solidFill>
                <a:srgbClr val="000000"/>
              </a:solidFill>
              <a:latin typeface="Calibri"/>
              <a:ea typeface="Calibri"/>
              <a:cs typeface="Calibri"/>
              <a:sym typeface="Calibri"/>
            </a:rPr>
            <a:t> and chec</a:t>
          </a:r>
          <a:r>
            <a:rPr lang="en-US" sz="1000" b="0">
              <a:solidFill>
                <a:srgbClr val="000000"/>
              </a:solidFill>
              <a:latin typeface="Calibri"/>
              <a:ea typeface="Calibri"/>
              <a:cs typeface="Calibri"/>
              <a:sym typeface="Calibri"/>
            </a:rPr>
            <a:t>k</a:t>
          </a:r>
          <a:r>
            <a:rPr lang="en-US" sz="1000">
              <a:solidFill>
                <a:srgbClr val="000000"/>
              </a:solidFill>
              <a:latin typeface="Calibri"/>
              <a:ea typeface="Calibri"/>
              <a:cs typeface="Calibri"/>
              <a:sym typeface="Calibri"/>
            </a:rPr>
            <a:t> ☑ the requirements on the right side before submitting this form.</a:t>
          </a:r>
          <a:endParaRPr sz="1000">
            <a:solidFill>
              <a:srgbClr val="000000"/>
            </a:solidFill>
          </a:endParaRPr>
        </a:p>
        <a:p>
          <a:pPr marL="0" lvl="0" indent="0" algn="l" rtl="0">
            <a:spcBef>
              <a:spcPts val="0"/>
            </a:spcBef>
            <a:spcAft>
              <a:spcPts val="0"/>
            </a:spcAft>
            <a:buNone/>
          </a:pPr>
          <a:endParaRPr sz="800"/>
        </a:p>
      </xdr:txBody>
    </xdr:sp>
    <xdr:clientData fLocksWithSheet="0"/>
  </xdr:oneCellAnchor>
  <xdr:oneCellAnchor>
    <xdr:from>
      <xdr:col>0</xdr:col>
      <xdr:colOff>57150</xdr:colOff>
      <xdr:row>31</xdr:row>
      <xdr:rowOff>257175</xdr:rowOff>
    </xdr:from>
    <xdr:ext cx="2571750" cy="733425"/>
    <xdr:sp macro="" textlink="">
      <xdr:nvSpPr>
        <xdr:cNvPr id="45" name="Shape 45">
          <a:extLst>
            <a:ext uri="{FF2B5EF4-FFF2-40B4-BE49-F238E27FC236}">
              <a16:creationId xmlns:a16="http://schemas.microsoft.com/office/drawing/2014/main" id="{00000000-0008-0000-0000-00002D000000}"/>
            </a:ext>
          </a:extLst>
        </xdr:cNvPr>
        <xdr:cNvSpPr txBox="1"/>
      </xdr:nvSpPr>
      <xdr:spPr>
        <a:xfrm>
          <a:off x="4064888" y="3418050"/>
          <a:ext cx="2562225" cy="723900"/>
        </a:xfrm>
        <a:prstGeom prst="rect">
          <a:avLst/>
        </a:prstGeom>
        <a:noFill/>
        <a:ln>
          <a:noFill/>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rgbClr val="000000"/>
            </a:buClr>
            <a:buSzPts val="1000"/>
            <a:buFont typeface="Arial"/>
            <a:buNone/>
          </a:pPr>
          <a:r>
            <a:rPr lang="en-US" sz="1000">
              <a:solidFill>
                <a:srgbClr val="000000"/>
              </a:solidFill>
              <a:latin typeface="Calibri"/>
              <a:ea typeface="Calibri"/>
              <a:cs typeface="Calibri"/>
              <a:sym typeface="Calibri"/>
            </a:rPr>
            <a:t>If you are </a:t>
          </a:r>
          <a:r>
            <a:rPr lang="en-US" sz="1000" b="1">
              <a:solidFill>
                <a:srgbClr val="000000"/>
              </a:solidFill>
              <a:latin typeface="Calibri"/>
              <a:ea typeface="Calibri"/>
              <a:cs typeface="Calibri"/>
              <a:sym typeface="Calibri"/>
            </a:rPr>
            <a:t>not</a:t>
          </a:r>
          <a:r>
            <a:rPr lang="en-US" sz="1000">
              <a:solidFill>
                <a:srgbClr val="000000"/>
              </a:solidFill>
              <a:latin typeface="Calibri"/>
              <a:ea typeface="Calibri"/>
              <a:cs typeface="Calibri"/>
              <a:sym typeface="Calibri"/>
            </a:rPr>
            <a:t> Japanese, make sure you complet</a:t>
          </a:r>
          <a:r>
            <a:rPr lang="en-US" sz="1000" b="1">
              <a:solidFill>
                <a:srgbClr val="000000"/>
              </a:solidFill>
              <a:latin typeface="Calibri"/>
              <a:ea typeface="Calibri"/>
              <a:cs typeface="Calibri"/>
              <a:sym typeface="Calibri"/>
            </a:rPr>
            <a:t>e</a:t>
          </a:r>
          <a:r>
            <a:rPr lang="en-US" sz="1000">
              <a:solidFill>
                <a:srgbClr val="000000"/>
              </a:solidFill>
              <a:latin typeface="Calibri"/>
              <a:ea typeface="Calibri"/>
              <a:cs typeface="Calibri"/>
              <a:sym typeface="Calibri"/>
            </a:rPr>
            <a:t> and chec</a:t>
          </a:r>
          <a:r>
            <a:rPr lang="en-US" sz="1000" b="0">
              <a:solidFill>
                <a:srgbClr val="000000"/>
              </a:solidFill>
              <a:latin typeface="Calibri"/>
              <a:ea typeface="Calibri"/>
              <a:cs typeface="Calibri"/>
              <a:sym typeface="Calibri"/>
            </a:rPr>
            <a:t>k</a:t>
          </a:r>
          <a:r>
            <a:rPr lang="en-US" sz="1000">
              <a:solidFill>
                <a:srgbClr val="000000"/>
              </a:solidFill>
              <a:latin typeface="Calibri"/>
              <a:ea typeface="Calibri"/>
              <a:cs typeface="Calibri"/>
              <a:sym typeface="Calibri"/>
            </a:rPr>
            <a:t> </a:t>
          </a:r>
          <a:r>
            <a:rPr lang="en-US" sz="1100">
              <a:solidFill>
                <a:srgbClr val="000000"/>
              </a:solidFill>
              <a:latin typeface="Calibri"/>
              <a:ea typeface="Calibri"/>
              <a:cs typeface="Calibri"/>
              <a:sym typeface="Calibri"/>
            </a:rPr>
            <a:t>☑</a:t>
          </a:r>
          <a:r>
            <a:rPr lang="en-US" sz="1000" b="1">
              <a:solidFill>
                <a:srgbClr val="000000"/>
              </a:solidFill>
              <a:latin typeface="Calibri"/>
              <a:ea typeface="Calibri"/>
              <a:cs typeface="Calibri"/>
              <a:sym typeface="Calibri"/>
            </a:rPr>
            <a:t>everything on </a:t>
          </a:r>
          <a:r>
            <a:rPr lang="en-US" sz="1000">
              <a:solidFill>
                <a:srgbClr val="000000"/>
              </a:solidFill>
              <a:latin typeface="Calibri"/>
              <a:ea typeface="Calibri"/>
              <a:cs typeface="Calibri"/>
              <a:sym typeface="Calibri"/>
            </a:rPr>
            <a:t>the checklist on the right side before submitting this form.</a:t>
          </a:r>
          <a:endParaRPr sz="1000">
            <a:solidFill>
              <a:srgbClr val="000000"/>
            </a:solidFill>
          </a:endParaRPr>
        </a:p>
      </xdr:txBody>
    </xdr:sp>
    <xdr:clientData fLocksWithSheet="0"/>
  </xdr:oneCellAnchor>
  <xdr:oneCellAnchor>
    <xdr:from>
      <xdr:col>4</xdr:col>
      <xdr:colOff>200025</xdr:colOff>
      <xdr:row>34</xdr:row>
      <xdr:rowOff>76200</xdr:rowOff>
    </xdr:from>
    <xdr:ext cx="409575" cy="371475"/>
    <xdr:sp macro="" textlink="">
      <xdr:nvSpPr>
        <xdr:cNvPr id="46" name="Shape 46">
          <a:extLst>
            <a:ext uri="{FF2B5EF4-FFF2-40B4-BE49-F238E27FC236}">
              <a16:creationId xmlns:a16="http://schemas.microsoft.com/office/drawing/2014/main" id="{00000000-0008-0000-0000-00002E000000}"/>
            </a:ext>
          </a:extLst>
        </xdr:cNvPr>
        <xdr:cNvSpPr txBox="1"/>
      </xdr:nvSpPr>
      <xdr:spPr>
        <a:xfrm>
          <a:off x="5145975" y="3599025"/>
          <a:ext cx="400050" cy="3619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Ex.</a:t>
          </a:r>
          <a:endParaRPr sz="1000"/>
        </a:p>
      </xdr:txBody>
    </xdr:sp>
    <xdr:clientData fLocksWithSheet="0"/>
  </xdr:oneCellAnchor>
  <xdr:oneCellAnchor>
    <xdr:from>
      <xdr:col>1</xdr:col>
      <xdr:colOff>-9525</xdr:colOff>
      <xdr:row>0</xdr:row>
      <xdr:rowOff>228600</xdr:rowOff>
    </xdr:from>
    <xdr:ext cx="6838950" cy="1943100"/>
    <xdr:sp macro="" textlink="">
      <xdr:nvSpPr>
        <xdr:cNvPr id="47" name="Shape 47">
          <a:extLst>
            <a:ext uri="{FF2B5EF4-FFF2-40B4-BE49-F238E27FC236}">
              <a16:creationId xmlns:a16="http://schemas.microsoft.com/office/drawing/2014/main" id="{00000000-0008-0000-0000-00002F000000}"/>
            </a:ext>
          </a:extLst>
        </xdr:cNvPr>
        <xdr:cNvSpPr txBox="1"/>
      </xdr:nvSpPr>
      <xdr:spPr>
        <a:xfrm>
          <a:off x="1944387" y="2826664"/>
          <a:ext cx="6803226" cy="1906673"/>
        </a:xfrm>
        <a:prstGeom prst="rect">
          <a:avLst/>
        </a:prstGeom>
        <a:solidFill>
          <a:schemeClr val="lt1"/>
        </a:solidFill>
        <a:ln w="44450" cap="flat" cmpd="sng">
          <a:solidFill>
            <a:schemeClr val="accent1"/>
          </a:solidFill>
          <a:prstDash val="solid"/>
          <a:round/>
          <a:headEnd type="none" w="sm" len="sm"/>
          <a:tailEnd type="none" w="sm" len="sm"/>
        </a:ln>
      </xdr:spPr>
      <xdr:txBody>
        <a:bodyPr spcFirstLastPara="1" wrap="square" lIns="91425" tIns="45700" rIns="91425" bIns="45700" anchor="ctr" anchorCtr="1">
          <a:noAutofit/>
        </a:bodyPr>
        <a:lstStyle/>
        <a:p>
          <a:pPr marL="0" lvl="0" indent="0" algn="ctr" rtl="0">
            <a:spcBef>
              <a:spcPts val="0"/>
            </a:spcBef>
            <a:spcAft>
              <a:spcPts val="0"/>
            </a:spcAft>
            <a:buNone/>
          </a:pPr>
          <a:r>
            <a:rPr lang="en-US" sz="3600" b="1">
              <a:solidFill>
                <a:schemeClr val="dk1"/>
              </a:solidFill>
              <a:latin typeface="Arial"/>
              <a:ea typeface="Arial"/>
              <a:cs typeface="Arial"/>
              <a:sym typeface="Arial"/>
            </a:rPr>
            <a:t>記入不要</a:t>
          </a:r>
          <a:endParaRPr sz="3600" b="1">
            <a:solidFill>
              <a:schemeClr val="dk1"/>
            </a:solidFill>
            <a:latin typeface="Arial"/>
            <a:ea typeface="Arial"/>
            <a:cs typeface="Arial"/>
            <a:sym typeface="Arial"/>
          </a:endParaRPr>
        </a:p>
        <a:p>
          <a:pPr marL="0" lvl="0" indent="0" algn="ctr" rtl="0">
            <a:spcBef>
              <a:spcPts val="0"/>
            </a:spcBef>
            <a:spcAft>
              <a:spcPts val="0"/>
            </a:spcAft>
            <a:buNone/>
          </a:pPr>
          <a:r>
            <a:rPr lang="en-US" sz="2000" b="1">
              <a:solidFill>
                <a:schemeClr val="dk1"/>
              </a:solidFill>
              <a:latin typeface="Arial"/>
              <a:ea typeface="Arial"/>
              <a:cs typeface="Arial"/>
              <a:sym typeface="Arial"/>
            </a:rPr>
            <a:t>入力欄（赤枠）に記入すると、自動的に反映されます。</a:t>
          </a:r>
          <a:endParaRPr sz="2000" b="0">
            <a:solidFill>
              <a:schemeClr val="dk1"/>
            </a:solidFill>
            <a:latin typeface="Arial"/>
            <a:ea typeface="Arial"/>
            <a:cs typeface="Arial"/>
            <a:sym typeface="Arial"/>
          </a:endParaRPr>
        </a:p>
        <a:p>
          <a:pPr marL="0" lvl="0" indent="0" algn="ctr" rtl="0">
            <a:spcBef>
              <a:spcPts val="0"/>
            </a:spcBef>
            <a:spcAft>
              <a:spcPts val="0"/>
            </a:spcAft>
            <a:buNone/>
          </a:pPr>
          <a:r>
            <a:rPr lang="en-US" sz="2000" b="1">
              <a:solidFill>
                <a:schemeClr val="dk1"/>
              </a:solidFill>
              <a:latin typeface="Arial"/>
              <a:ea typeface="Arial"/>
              <a:cs typeface="Arial"/>
              <a:sym typeface="Arial"/>
            </a:rPr>
            <a:t>反映された内容が正しいかご確認ください。</a:t>
          </a:r>
          <a:endParaRPr sz="2000" b="1">
            <a:solidFill>
              <a:schemeClr val="dk1"/>
            </a:solidFill>
            <a:latin typeface="Arial"/>
            <a:ea typeface="Arial"/>
            <a:cs typeface="Arial"/>
            <a:sym typeface="Arial"/>
          </a:endParaRPr>
        </a:p>
      </xdr:txBody>
    </xdr:sp>
    <xdr:clientData fLocksWithSheet="0"/>
  </xdr:oneCellAnchor>
  <xdr:oneCellAnchor>
    <xdr:from>
      <xdr:col>2</xdr:col>
      <xdr:colOff>66675</xdr:colOff>
      <xdr:row>12</xdr:row>
      <xdr:rowOff>142875</xdr:rowOff>
    </xdr:from>
    <xdr:ext cx="1724025" cy="247650"/>
    <xdr:sp macro="" textlink="">
      <xdr:nvSpPr>
        <xdr:cNvPr id="48" name="Shape 48">
          <a:extLst>
            <a:ext uri="{FF2B5EF4-FFF2-40B4-BE49-F238E27FC236}">
              <a16:creationId xmlns:a16="http://schemas.microsoft.com/office/drawing/2014/main" id="{00000000-0008-0000-0000-000030000000}"/>
            </a:ext>
          </a:extLst>
        </xdr:cNvPr>
        <xdr:cNvSpPr txBox="1"/>
      </xdr:nvSpPr>
      <xdr:spPr>
        <a:xfrm>
          <a:off x="4488750" y="3660938"/>
          <a:ext cx="1714500" cy="2381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New registration</a:t>
          </a:r>
          <a:endParaRPr sz="1000"/>
        </a:p>
      </xdr:txBody>
    </xdr:sp>
    <xdr:clientData fLocksWithSheet="0"/>
  </xdr:oneCellAnchor>
  <xdr:oneCellAnchor>
    <xdr:from>
      <xdr:col>1</xdr:col>
      <xdr:colOff>38100</xdr:colOff>
      <xdr:row>12</xdr:row>
      <xdr:rowOff>361950</xdr:rowOff>
    </xdr:from>
    <xdr:ext cx="904875" cy="514350"/>
    <xdr:sp macro="" textlink="">
      <xdr:nvSpPr>
        <xdr:cNvPr id="49" name="Shape 49">
          <a:extLst>
            <a:ext uri="{FF2B5EF4-FFF2-40B4-BE49-F238E27FC236}">
              <a16:creationId xmlns:a16="http://schemas.microsoft.com/office/drawing/2014/main" id="{00000000-0008-0000-0000-000031000000}"/>
            </a:ext>
          </a:extLst>
        </xdr:cNvPr>
        <xdr:cNvSpPr txBox="1"/>
      </xdr:nvSpPr>
      <xdr:spPr>
        <a:xfrm>
          <a:off x="4898325" y="3527588"/>
          <a:ext cx="895350" cy="5048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Employment</a:t>
          </a:r>
          <a:endParaRPr sz="1400"/>
        </a:p>
        <a:p>
          <a:pPr marL="0" lvl="0" indent="0" algn="l" rtl="0">
            <a:spcBef>
              <a:spcPts val="0"/>
            </a:spcBef>
            <a:spcAft>
              <a:spcPts val="0"/>
            </a:spcAft>
            <a:buNone/>
          </a:pPr>
          <a:r>
            <a:rPr lang="en-US" sz="1000">
              <a:solidFill>
                <a:schemeClr val="dk1"/>
              </a:solidFill>
              <a:latin typeface="Calibri"/>
              <a:ea typeface="Calibri"/>
              <a:cs typeface="Calibri"/>
              <a:sym typeface="Calibri"/>
            </a:rPr>
            <a:t>status</a:t>
          </a:r>
          <a:endParaRPr sz="1000"/>
        </a:p>
      </xdr:txBody>
    </xdr:sp>
    <xdr:clientData fLocksWithSheet="0"/>
  </xdr:oneCellAnchor>
  <xdr:oneCellAnchor>
    <xdr:from>
      <xdr:col>2</xdr:col>
      <xdr:colOff>76200</xdr:colOff>
      <xdr:row>13</xdr:row>
      <xdr:rowOff>123825</xdr:rowOff>
    </xdr:from>
    <xdr:ext cx="1990725" cy="257175"/>
    <xdr:sp macro="" textlink="">
      <xdr:nvSpPr>
        <xdr:cNvPr id="50" name="Shape 50">
          <a:extLst>
            <a:ext uri="{FF2B5EF4-FFF2-40B4-BE49-F238E27FC236}">
              <a16:creationId xmlns:a16="http://schemas.microsoft.com/office/drawing/2014/main" id="{00000000-0008-0000-0000-000032000000}"/>
            </a:ext>
          </a:extLst>
        </xdr:cNvPr>
        <xdr:cNvSpPr txBox="1"/>
      </xdr:nvSpPr>
      <xdr:spPr>
        <a:xfrm>
          <a:off x="4350638" y="3656175"/>
          <a:ext cx="1990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Regular employee </a:t>
          </a:r>
          <a:endParaRPr sz="1000"/>
        </a:p>
      </xdr:txBody>
    </xdr:sp>
    <xdr:clientData fLocksWithSheet="0"/>
  </xdr:oneCellAnchor>
  <xdr:oneCellAnchor>
    <xdr:from>
      <xdr:col>6</xdr:col>
      <xdr:colOff>238125</xdr:colOff>
      <xdr:row>12</xdr:row>
      <xdr:rowOff>142875</xdr:rowOff>
    </xdr:from>
    <xdr:ext cx="2047875" cy="247650"/>
    <xdr:sp macro="" textlink="">
      <xdr:nvSpPr>
        <xdr:cNvPr id="51" name="Shape 51">
          <a:extLst>
            <a:ext uri="{FF2B5EF4-FFF2-40B4-BE49-F238E27FC236}">
              <a16:creationId xmlns:a16="http://schemas.microsoft.com/office/drawing/2014/main" id="{00000000-0008-0000-0000-000033000000}"/>
            </a:ext>
          </a:extLst>
        </xdr:cNvPr>
        <xdr:cNvSpPr txBox="1"/>
      </xdr:nvSpPr>
      <xdr:spPr>
        <a:xfrm>
          <a:off x="4326825" y="3660938"/>
          <a:ext cx="2038350" cy="2381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Registration as agent</a:t>
          </a:r>
          <a:endParaRPr sz="1000"/>
        </a:p>
      </xdr:txBody>
    </xdr:sp>
    <xdr:clientData fLocksWithSheet="0"/>
  </xdr:oneCellAnchor>
  <xdr:oneCellAnchor>
    <xdr:from>
      <xdr:col>13</xdr:col>
      <xdr:colOff>123825</xdr:colOff>
      <xdr:row>12</xdr:row>
      <xdr:rowOff>142875</xdr:rowOff>
    </xdr:from>
    <xdr:ext cx="2171700" cy="285750"/>
    <xdr:sp macro="" textlink="">
      <xdr:nvSpPr>
        <xdr:cNvPr id="52" name="Shape 52">
          <a:extLst>
            <a:ext uri="{FF2B5EF4-FFF2-40B4-BE49-F238E27FC236}">
              <a16:creationId xmlns:a16="http://schemas.microsoft.com/office/drawing/2014/main" id="{00000000-0008-0000-0000-000034000000}"/>
            </a:ext>
          </a:extLst>
        </xdr:cNvPr>
        <xdr:cNvSpPr txBox="1"/>
      </xdr:nvSpPr>
      <xdr:spPr>
        <a:xfrm>
          <a:off x="4260150" y="3641888"/>
          <a:ext cx="2171700" cy="2762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Change of bank account</a:t>
          </a:r>
          <a:endParaRPr sz="1000"/>
        </a:p>
      </xdr:txBody>
    </xdr:sp>
    <xdr:clientData fLocksWithSheet="0"/>
  </xdr:oneCellAnchor>
  <xdr:oneCellAnchor>
    <xdr:from>
      <xdr:col>19</xdr:col>
      <xdr:colOff>57150</xdr:colOff>
      <xdr:row>12</xdr:row>
      <xdr:rowOff>133350</xdr:rowOff>
    </xdr:from>
    <xdr:ext cx="2200275" cy="285750"/>
    <xdr:sp macro="" textlink="">
      <xdr:nvSpPr>
        <xdr:cNvPr id="53" name="Shape 53">
          <a:extLst>
            <a:ext uri="{FF2B5EF4-FFF2-40B4-BE49-F238E27FC236}">
              <a16:creationId xmlns:a16="http://schemas.microsoft.com/office/drawing/2014/main" id="{00000000-0008-0000-0000-000035000000}"/>
            </a:ext>
          </a:extLst>
        </xdr:cNvPr>
        <xdr:cNvSpPr txBox="1"/>
      </xdr:nvSpPr>
      <xdr:spPr>
        <a:xfrm>
          <a:off x="4245863" y="3641888"/>
          <a:ext cx="2200275" cy="2762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Change of address	</a:t>
          </a:r>
          <a:endParaRPr sz="1000"/>
        </a:p>
      </xdr:txBody>
    </xdr:sp>
    <xdr:clientData fLocksWithSheet="0"/>
  </xdr:oneCellAnchor>
  <xdr:oneCellAnchor>
    <xdr:from>
      <xdr:col>6</xdr:col>
      <xdr:colOff>238125</xdr:colOff>
      <xdr:row>13</xdr:row>
      <xdr:rowOff>114300</xdr:rowOff>
    </xdr:from>
    <xdr:ext cx="2028825" cy="285750"/>
    <xdr:sp macro="" textlink="">
      <xdr:nvSpPr>
        <xdr:cNvPr id="54" name="Shape 54">
          <a:extLst>
            <a:ext uri="{FF2B5EF4-FFF2-40B4-BE49-F238E27FC236}">
              <a16:creationId xmlns:a16="http://schemas.microsoft.com/office/drawing/2014/main" id="{00000000-0008-0000-0000-000036000000}"/>
            </a:ext>
          </a:extLst>
        </xdr:cNvPr>
        <xdr:cNvSpPr txBox="1"/>
      </xdr:nvSpPr>
      <xdr:spPr>
        <a:xfrm>
          <a:off x="4336350" y="3641888"/>
          <a:ext cx="2019300" cy="2762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 Non-regular employee      </a:t>
          </a:r>
          <a:endParaRPr sz="1000"/>
        </a:p>
      </xdr:txBody>
    </xdr:sp>
    <xdr:clientData fLocksWithSheet="0"/>
  </xdr:oneCellAnchor>
  <xdr:oneCellAnchor>
    <xdr:from>
      <xdr:col>13</xdr:col>
      <xdr:colOff>161925</xdr:colOff>
      <xdr:row>13</xdr:row>
      <xdr:rowOff>123825</xdr:rowOff>
    </xdr:from>
    <xdr:ext cx="1590675" cy="276225"/>
    <xdr:sp macro="" textlink="">
      <xdr:nvSpPr>
        <xdr:cNvPr id="55" name="Shape 55">
          <a:extLst>
            <a:ext uri="{FF2B5EF4-FFF2-40B4-BE49-F238E27FC236}">
              <a16:creationId xmlns:a16="http://schemas.microsoft.com/office/drawing/2014/main" id="{00000000-0008-0000-0000-000037000000}"/>
            </a:ext>
          </a:extLst>
        </xdr:cNvPr>
        <xdr:cNvSpPr txBox="1"/>
      </xdr:nvSpPr>
      <xdr:spPr>
        <a:xfrm>
          <a:off x="4550663" y="3646650"/>
          <a:ext cx="1590675"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  Student  </a:t>
          </a:r>
          <a:endParaRPr sz="1000"/>
        </a:p>
      </xdr:txBody>
    </xdr:sp>
    <xdr:clientData fLocksWithSheet="0"/>
  </xdr:oneCellAnchor>
  <xdr:oneCellAnchor>
    <xdr:from>
      <xdr:col>6</xdr:col>
      <xdr:colOff>238125</xdr:colOff>
      <xdr:row>13</xdr:row>
      <xdr:rowOff>114300</xdr:rowOff>
    </xdr:from>
    <xdr:ext cx="2028825" cy="285750"/>
    <xdr:sp macro="" textlink="">
      <xdr:nvSpPr>
        <xdr:cNvPr id="56" name="Shape 56">
          <a:extLst>
            <a:ext uri="{FF2B5EF4-FFF2-40B4-BE49-F238E27FC236}">
              <a16:creationId xmlns:a16="http://schemas.microsoft.com/office/drawing/2014/main" id="{00000000-0008-0000-0000-000038000000}"/>
            </a:ext>
          </a:extLst>
        </xdr:cNvPr>
        <xdr:cNvSpPr txBox="1"/>
      </xdr:nvSpPr>
      <xdr:spPr>
        <a:xfrm>
          <a:off x="4336350" y="3641888"/>
          <a:ext cx="2019300" cy="2762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 Non-regular employee      </a:t>
          </a:r>
          <a:endParaRPr sz="1000"/>
        </a:p>
      </xdr:txBody>
    </xdr:sp>
    <xdr:clientData fLocksWithSheet="0"/>
  </xdr:oneCellAnchor>
  <xdr:oneCellAnchor>
    <xdr:from>
      <xdr:col>13</xdr:col>
      <xdr:colOff>161925</xdr:colOff>
      <xdr:row>13</xdr:row>
      <xdr:rowOff>123825</xdr:rowOff>
    </xdr:from>
    <xdr:ext cx="1590675" cy="276225"/>
    <xdr:sp macro="" textlink="">
      <xdr:nvSpPr>
        <xdr:cNvPr id="57" name="Shape 57">
          <a:extLst>
            <a:ext uri="{FF2B5EF4-FFF2-40B4-BE49-F238E27FC236}">
              <a16:creationId xmlns:a16="http://schemas.microsoft.com/office/drawing/2014/main" id="{00000000-0008-0000-0000-000039000000}"/>
            </a:ext>
          </a:extLst>
        </xdr:cNvPr>
        <xdr:cNvSpPr txBox="1"/>
      </xdr:nvSpPr>
      <xdr:spPr>
        <a:xfrm>
          <a:off x="4550663" y="3646650"/>
          <a:ext cx="1590675"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  Student  </a:t>
          </a:r>
          <a:endParaRPr sz="10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809625</xdr:colOff>
      <xdr:row>0</xdr:row>
      <xdr:rowOff>247650</xdr:rowOff>
    </xdr:from>
    <xdr:ext cx="5953125" cy="285750"/>
    <xdr:sp macro="" textlink="">
      <xdr:nvSpPr>
        <xdr:cNvPr id="2" name="Shape 3">
          <a:extLst>
            <a:ext uri="{FF2B5EF4-FFF2-40B4-BE49-F238E27FC236}">
              <a16:creationId xmlns:a16="http://schemas.microsoft.com/office/drawing/2014/main" id="{073187A9-3DE1-42E4-95B9-763BDD18FD30}"/>
            </a:ext>
          </a:extLst>
        </xdr:cNvPr>
        <xdr:cNvSpPr txBox="1"/>
      </xdr:nvSpPr>
      <xdr:spPr>
        <a:xfrm>
          <a:off x="2066925" y="247650"/>
          <a:ext cx="5953125" cy="285750"/>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1200" b="1">
              <a:solidFill>
                <a:schemeClr val="dk1"/>
              </a:solidFill>
              <a:latin typeface="Calibri"/>
              <a:ea typeface="Calibri"/>
              <a:cs typeface="Calibri"/>
              <a:sym typeface="Calibri"/>
            </a:rPr>
            <a:t>Bank Transfer Request Form (For Travel Expenses, Honorariums, and Reimbursements)</a:t>
          </a:r>
          <a:endParaRPr sz="1200" b="1"/>
        </a:p>
      </xdr:txBody>
    </xdr:sp>
    <xdr:clientData fLocksWithSheet="0"/>
  </xdr:oneCellAnchor>
  <xdr:oneCellAnchor>
    <xdr:from>
      <xdr:col>20</xdr:col>
      <xdr:colOff>104775</xdr:colOff>
      <xdr:row>3</xdr:row>
      <xdr:rowOff>28575</xdr:rowOff>
    </xdr:from>
    <xdr:ext cx="1495425" cy="381000"/>
    <xdr:sp macro="" textlink="">
      <xdr:nvSpPr>
        <xdr:cNvPr id="3" name="Shape 4">
          <a:extLst>
            <a:ext uri="{FF2B5EF4-FFF2-40B4-BE49-F238E27FC236}">
              <a16:creationId xmlns:a16="http://schemas.microsoft.com/office/drawing/2014/main" id="{D80F85FA-29EA-41E4-8712-2CD7B8B9059B}"/>
            </a:ext>
          </a:extLst>
        </xdr:cNvPr>
        <xdr:cNvSpPr txBox="1"/>
      </xdr:nvSpPr>
      <xdr:spPr>
        <a:xfrm>
          <a:off x="7543800" y="552450"/>
          <a:ext cx="1495425" cy="3810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Date (automatically filled)</a:t>
          </a:r>
          <a:endParaRPr sz="1000"/>
        </a:p>
      </xdr:txBody>
    </xdr:sp>
    <xdr:clientData fLocksWithSheet="0"/>
  </xdr:oneCellAnchor>
  <xdr:oneCellAnchor>
    <xdr:from>
      <xdr:col>0</xdr:col>
      <xdr:colOff>0</xdr:colOff>
      <xdr:row>4</xdr:row>
      <xdr:rowOff>180975</xdr:rowOff>
    </xdr:from>
    <xdr:ext cx="5276850" cy="257175"/>
    <xdr:sp macro="" textlink="">
      <xdr:nvSpPr>
        <xdr:cNvPr id="4" name="Shape 5">
          <a:extLst>
            <a:ext uri="{FF2B5EF4-FFF2-40B4-BE49-F238E27FC236}">
              <a16:creationId xmlns:a16="http://schemas.microsoft.com/office/drawing/2014/main" id="{CAA97B26-29D5-40FB-B12E-A0D148C8E327}"/>
            </a:ext>
          </a:extLst>
        </xdr:cNvPr>
        <xdr:cNvSpPr txBox="1"/>
      </xdr:nvSpPr>
      <xdr:spPr>
        <a:xfrm>
          <a:off x="0" y="771525"/>
          <a:ext cx="5276850" cy="2571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TO: National University Corporation Tokyo Institute of Technology</a:t>
          </a:r>
          <a:endParaRPr sz="1000"/>
        </a:p>
      </xdr:txBody>
    </xdr:sp>
    <xdr:clientData fLocksWithSheet="0"/>
  </xdr:oneCellAnchor>
  <xdr:oneCellAnchor>
    <xdr:from>
      <xdr:col>1</xdr:col>
      <xdr:colOff>38100</xdr:colOff>
      <xdr:row>11</xdr:row>
      <xdr:rowOff>247650</xdr:rowOff>
    </xdr:from>
    <xdr:ext cx="1038225" cy="571500"/>
    <xdr:sp macro="" textlink="">
      <xdr:nvSpPr>
        <xdr:cNvPr id="5" name="Shape 6">
          <a:extLst>
            <a:ext uri="{FF2B5EF4-FFF2-40B4-BE49-F238E27FC236}">
              <a16:creationId xmlns:a16="http://schemas.microsoft.com/office/drawing/2014/main" id="{32216B02-6ED7-40E3-8DE1-60552FC2B150}"/>
            </a:ext>
          </a:extLst>
        </xdr:cNvPr>
        <xdr:cNvSpPr txBox="1"/>
      </xdr:nvSpPr>
      <xdr:spPr>
        <a:xfrm>
          <a:off x="1295400" y="2362200"/>
          <a:ext cx="1038225" cy="5715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Request</a:t>
          </a:r>
          <a:endParaRPr sz="1400"/>
        </a:p>
        <a:p>
          <a:pPr marL="0" lvl="0" indent="0" algn="l" rtl="0">
            <a:spcBef>
              <a:spcPts val="0"/>
            </a:spcBef>
            <a:spcAft>
              <a:spcPts val="0"/>
            </a:spcAft>
            <a:buNone/>
          </a:pPr>
          <a:r>
            <a:rPr lang="en-US" sz="1000">
              <a:solidFill>
                <a:schemeClr val="dk1"/>
              </a:solidFill>
              <a:latin typeface="Calibri"/>
              <a:ea typeface="Calibri"/>
              <a:cs typeface="Calibri"/>
              <a:sym typeface="Calibri"/>
            </a:rPr>
            <a:t>type</a:t>
          </a:r>
          <a:endParaRPr sz="1000"/>
        </a:p>
      </xdr:txBody>
    </xdr:sp>
    <xdr:clientData fLocksWithSheet="0"/>
  </xdr:oneCellAnchor>
  <xdr:oneCellAnchor>
    <xdr:from>
      <xdr:col>2</xdr:col>
      <xdr:colOff>66675</xdr:colOff>
      <xdr:row>12</xdr:row>
      <xdr:rowOff>142875</xdr:rowOff>
    </xdr:from>
    <xdr:ext cx="1724025" cy="247650"/>
    <xdr:sp macro="" textlink="">
      <xdr:nvSpPr>
        <xdr:cNvPr id="6" name="Shape 7">
          <a:extLst>
            <a:ext uri="{FF2B5EF4-FFF2-40B4-BE49-F238E27FC236}">
              <a16:creationId xmlns:a16="http://schemas.microsoft.com/office/drawing/2014/main" id="{8708AE1A-1537-4EB1-A198-0641D1D8811B}"/>
            </a:ext>
          </a:extLst>
        </xdr:cNvPr>
        <xdr:cNvSpPr txBox="1"/>
      </xdr:nvSpPr>
      <xdr:spPr>
        <a:xfrm>
          <a:off x="2190750" y="2514600"/>
          <a:ext cx="17240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New registration</a:t>
          </a:r>
          <a:endParaRPr sz="1000"/>
        </a:p>
      </xdr:txBody>
    </xdr:sp>
    <xdr:clientData fLocksWithSheet="0"/>
  </xdr:oneCellAnchor>
  <xdr:oneCellAnchor>
    <xdr:from>
      <xdr:col>1</xdr:col>
      <xdr:colOff>38100</xdr:colOff>
      <xdr:row>12</xdr:row>
      <xdr:rowOff>361950</xdr:rowOff>
    </xdr:from>
    <xdr:ext cx="904875" cy="514350"/>
    <xdr:sp macro="" textlink="">
      <xdr:nvSpPr>
        <xdr:cNvPr id="7" name="Shape 8">
          <a:extLst>
            <a:ext uri="{FF2B5EF4-FFF2-40B4-BE49-F238E27FC236}">
              <a16:creationId xmlns:a16="http://schemas.microsoft.com/office/drawing/2014/main" id="{3210B187-ECA7-4C5D-B7E1-89ED3A30464B}"/>
            </a:ext>
          </a:extLst>
        </xdr:cNvPr>
        <xdr:cNvSpPr txBox="1"/>
      </xdr:nvSpPr>
      <xdr:spPr>
        <a:xfrm>
          <a:off x="1295400" y="2733675"/>
          <a:ext cx="904875" cy="5143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Employment</a:t>
          </a:r>
          <a:endParaRPr sz="1400"/>
        </a:p>
        <a:p>
          <a:pPr marL="0" lvl="0" indent="0" algn="l" rtl="0">
            <a:spcBef>
              <a:spcPts val="0"/>
            </a:spcBef>
            <a:spcAft>
              <a:spcPts val="0"/>
            </a:spcAft>
            <a:buNone/>
          </a:pPr>
          <a:r>
            <a:rPr lang="en-US" sz="1000">
              <a:solidFill>
                <a:schemeClr val="dk1"/>
              </a:solidFill>
              <a:latin typeface="Calibri"/>
              <a:ea typeface="Calibri"/>
              <a:cs typeface="Calibri"/>
              <a:sym typeface="Calibri"/>
            </a:rPr>
            <a:t>status</a:t>
          </a:r>
          <a:endParaRPr sz="1000"/>
        </a:p>
      </xdr:txBody>
    </xdr:sp>
    <xdr:clientData fLocksWithSheet="0"/>
  </xdr:oneCellAnchor>
  <xdr:oneCellAnchor>
    <xdr:from>
      <xdr:col>0</xdr:col>
      <xdr:colOff>600075</xdr:colOff>
      <xdr:row>17</xdr:row>
      <xdr:rowOff>19050</xdr:rowOff>
    </xdr:from>
    <xdr:ext cx="1524000" cy="400050"/>
    <xdr:sp macro="" textlink="">
      <xdr:nvSpPr>
        <xdr:cNvPr id="8" name="Shape 9">
          <a:extLst>
            <a:ext uri="{FF2B5EF4-FFF2-40B4-BE49-F238E27FC236}">
              <a16:creationId xmlns:a16="http://schemas.microsoft.com/office/drawing/2014/main" id="{D90AA00B-4175-48E4-A4C7-C69EF141B035}"/>
            </a:ext>
          </a:extLst>
        </xdr:cNvPr>
        <xdr:cNvSpPr txBox="1"/>
      </xdr:nvSpPr>
      <xdr:spPr>
        <a:xfrm>
          <a:off x="600075" y="4210050"/>
          <a:ext cx="1524000" cy="4000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Home address</a:t>
          </a:r>
          <a:endParaRPr sz="1000"/>
        </a:p>
      </xdr:txBody>
    </xdr:sp>
    <xdr:clientData fLocksWithSheet="0"/>
  </xdr:oneCellAnchor>
  <xdr:oneCellAnchor>
    <xdr:from>
      <xdr:col>1</xdr:col>
      <xdr:colOff>295275</xdr:colOff>
      <xdr:row>16</xdr:row>
      <xdr:rowOff>304800</xdr:rowOff>
    </xdr:from>
    <xdr:ext cx="590550" cy="428625"/>
    <xdr:sp macro="" textlink="">
      <xdr:nvSpPr>
        <xdr:cNvPr id="9" name="Shape 10">
          <a:extLst>
            <a:ext uri="{FF2B5EF4-FFF2-40B4-BE49-F238E27FC236}">
              <a16:creationId xmlns:a16="http://schemas.microsoft.com/office/drawing/2014/main" id="{AA989ADE-BD23-442A-889E-38AD557EC5EB}"/>
            </a:ext>
          </a:extLst>
        </xdr:cNvPr>
        <xdr:cNvSpPr txBox="1"/>
      </xdr:nvSpPr>
      <xdr:spPr>
        <a:xfrm>
          <a:off x="1552575" y="4143375"/>
          <a:ext cx="590550" cy="4286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Zip code</a:t>
          </a:r>
          <a:endParaRPr sz="1000"/>
        </a:p>
      </xdr:txBody>
    </xdr:sp>
    <xdr:clientData fLocksWithSheet="0"/>
  </xdr:oneCellAnchor>
  <xdr:oneCellAnchor>
    <xdr:from>
      <xdr:col>11</xdr:col>
      <xdr:colOff>276225</xdr:colOff>
      <xdr:row>19</xdr:row>
      <xdr:rowOff>133350</xdr:rowOff>
    </xdr:from>
    <xdr:ext cx="1524000" cy="295275"/>
    <xdr:sp macro="" textlink="">
      <xdr:nvSpPr>
        <xdr:cNvPr id="10" name="Shape 11">
          <a:extLst>
            <a:ext uri="{FF2B5EF4-FFF2-40B4-BE49-F238E27FC236}">
              <a16:creationId xmlns:a16="http://schemas.microsoft.com/office/drawing/2014/main" id="{73D7DCB5-8549-44B6-B78D-C1C0627A1E6B}"/>
            </a:ext>
          </a:extLst>
        </xdr:cNvPr>
        <xdr:cNvSpPr txBox="1"/>
      </xdr:nvSpPr>
      <xdr:spPr>
        <a:xfrm>
          <a:off x="5057775" y="4972050"/>
          <a:ext cx="1524000" cy="2952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Telephone number</a:t>
          </a:r>
          <a:endParaRPr sz="1000"/>
        </a:p>
      </xdr:txBody>
    </xdr:sp>
    <xdr:clientData fLocksWithSheet="0"/>
  </xdr:oneCellAnchor>
  <xdr:oneCellAnchor>
    <xdr:from>
      <xdr:col>0</xdr:col>
      <xdr:colOff>1247775</xdr:colOff>
      <xdr:row>19</xdr:row>
      <xdr:rowOff>66675</xdr:rowOff>
    </xdr:from>
    <xdr:ext cx="971550" cy="381000"/>
    <xdr:sp macro="" textlink="">
      <xdr:nvSpPr>
        <xdr:cNvPr id="11" name="Shape 12">
          <a:extLst>
            <a:ext uri="{FF2B5EF4-FFF2-40B4-BE49-F238E27FC236}">
              <a16:creationId xmlns:a16="http://schemas.microsoft.com/office/drawing/2014/main" id="{4A6DFD60-A48E-4F4F-A188-C6BBD9070698}"/>
            </a:ext>
          </a:extLst>
        </xdr:cNvPr>
        <xdr:cNvSpPr txBox="1"/>
      </xdr:nvSpPr>
      <xdr:spPr>
        <a:xfrm>
          <a:off x="1247775" y="4905375"/>
          <a:ext cx="971550" cy="3810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Staff ID number</a:t>
          </a:r>
          <a:endParaRPr sz="1000"/>
        </a:p>
      </xdr:txBody>
    </xdr:sp>
    <xdr:clientData fLocksWithSheet="0"/>
  </xdr:oneCellAnchor>
  <xdr:oneCellAnchor>
    <xdr:from>
      <xdr:col>11</xdr:col>
      <xdr:colOff>133350</xdr:colOff>
      <xdr:row>20</xdr:row>
      <xdr:rowOff>133350</xdr:rowOff>
    </xdr:from>
    <xdr:ext cx="1666875" cy="304800"/>
    <xdr:sp macro="" textlink="">
      <xdr:nvSpPr>
        <xdr:cNvPr id="12" name="Shape 13">
          <a:extLst>
            <a:ext uri="{FF2B5EF4-FFF2-40B4-BE49-F238E27FC236}">
              <a16:creationId xmlns:a16="http://schemas.microsoft.com/office/drawing/2014/main" id="{067708B9-4505-45F5-BCE6-17FDE406C37B}"/>
            </a:ext>
          </a:extLst>
        </xdr:cNvPr>
        <xdr:cNvSpPr txBox="1"/>
      </xdr:nvSpPr>
      <xdr:spPr>
        <a:xfrm>
          <a:off x="4914900" y="5353050"/>
          <a:ext cx="1666875" cy="3048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Old ID number (for students)</a:t>
          </a:r>
          <a:endParaRPr sz="1000"/>
        </a:p>
      </xdr:txBody>
    </xdr:sp>
    <xdr:clientData fLocksWithSheet="0"/>
  </xdr:oneCellAnchor>
  <xdr:oneCellAnchor>
    <xdr:from>
      <xdr:col>0</xdr:col>
      <xdr:colOff>0</xdr:colOff>
      <xdr:row>21</xdr:row>
      <xdr:rowOff>133350</xdr:rowOff>
    </xdr:from>
    <xdr:ext cx="2152650" cy="476250"/>
    <xdr:sp macro="" textlink="">
      <xdr:nvSpPr>
        <xdr:cNvPr id="13" name="Shape 14">
          <a:extLst>
            <a:ext uri="{FF2B5EF4-FFF2-40B4-BE49-F238E27FC236}">
              <a16:creationId xmlns:a16="http://schemas.microsoft.com/office/drawing/2014/main" id="{3087A5A2-08BC-495E-887B-54EC92F33356}"/>
            </a:ext>
          </a:extLst>
        </xdr:cNvPr>
        <xdr:cNvSpPr txBox="1"/>
      </xdr:nvSpPr>
      <xdr:spPr>
        <a:xfrm>
          <a:off x="0" y="5734050"/>
          <a:ext cx="2152650" cy="4762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Date of birth (Write the year in 4 digits)	</a:t>
          </a:r>
          <a:endParaRPr sz="1000"/>
        </a:p>
      </xdr:txBody>
    </xdr:sp>
    <xdr:clientData fLocksWithSheet="0"/>
  </xdr:oneCellAnchor>
  <xdr:oneCellAnchor>
    <xdr:from>
      <xdr:col>13</xdr:col>
      <xdr:colOff>38100</xdr:colOff>
      <xdr:row>21</xdr:row>
      <xdr:rowOff>57150</xdr:rowOff>
    </xdr:from>
    <xdr:ext cx="2181225" cy="266700"/>
    <xdr:sp macro="" textlink="">
      <xdr:nvSpPr>
        <xdr:cNvPr id="14" name="Shape 15">
          <a:extLst>
            <a:ext uri="{FF2B5EF4-FFF2-40B4-BE49-F238E27FC236}">
              <a16:creationId xmlns:a16="http://schemas.microsoft.com/office/drawing/2014/main" id="{BF9E6F5B-8B06-4771-996C-1FBECD21BD6A}"/>
            </a:ext>
          </a:extLst>
        </xdr:cNvPr>
        <xdr:cNvSpPr txBox="1"/>
      </xdr:nvSpPr>
      <xdr:spPr>
        <a:xfrm>
          <a:off x="5410200" y="5657850"/>
          <a:ext cx="2181225"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YYYY/MM/DD</a:t>
          </a:r>
          <a:endParaRPr sz="1000"/>
        </a:p>
      </xdr:txBody>
    </xdr:sp>
    <xdr:clientData fLocksWithSheet="0"/>
  </xdr:oneCellAnchor>
  <xdr:oneCellAnchor>
    <xdr:from>
      <xdr:col>0</xdr:col>
      <xdr:colOff>0</xdr:colOff>
      <xdr:row>7</xdr:row>
      <xdr:rowOff>114300</xdr:rowOff>
    </xdr:from>
    <xdr:ext cx="8220075" cy="361950"/>
    <xdr:sp macro="" textlink="">
      <xdr:nvSpPr>
        <xdr:cNvPr id="15" name="Shape 16">
          <a:extLst>
            <a:ext uri="{FF2B5EF4-FFF2-40B4-BE49-F238E27FC236}">
              <a16:creationId xmlns:a16="http://schemas.microsoft.com/office/drawing/2014/main" id="{687B4D8F-3075-4C47-94DB-9397BEF0A7C4}"/>
            </a:ext>
          </a:extLst>
        </xdr:cNvPr>
        <xdr:cNvSpPr txBox="1"/>
      </xdr:nvSpPr>
      <xdr:spPr>
        <a:xfrm>
          <a:off x="0" y="1438275"/>
          <a:ext cx="8220075" cy="3619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I request that payment from Tokyo Institute of Technology for travel expenses, honorariums, or reimbursement be made to the bank  account below.</a:t>
          </a:r>
          <a:endParaRPr sz="1000"/>
        </a:p>
      </xdr:txBody>
    </xdr:sp>
    <xdr:clientData fLocksWithSheet="0"/>
  </xdr:oneCellAnchor>
  <xdr:oneCellAnchor>
    <xdr:from>
      <xdr:col>0</xdr:col>
      <xdr:colOff>142875</xdr:colOff>
      <xdr:row>45</xdr:row>
      <xdr:rowOff>76200</xdr:rowOff>
    </xdr:from>
    <xdr:ext cx="2990850" cy="285750"/>
    <xdr:sp macro="" textlink="">
      <xdr:nvSpPr>
        <xdr:cNvPr id="16" name="Shape 17">
          <a:extLst>
            <a:ext uri="{FF2B5EF4-FFF2-40B4-BE49-F238E27FC236}">
              <a16:creationId xmlns:a16="http://schemas.microsoft.com/office/drawing/2014/main" id="{C4B06F79-2814-415F-83F4-F97BD444B58B}"/>
            </a:ext>
          </a:extLst>
        </xdr:cNvPr>
        <xdr:cNvSpPr txBox="1"/>
      </xdr:nvSpPr>
      <xdr:spPr>
        <a:xfrm>
          <a:off x="142875" y="15782925"/>
          <a:ext cx="2990850" cy="285750"/>
        </a:xfrm>
        <a:prstGeom prst="rect">
          <a:avLst/>
        </a:prstGeom>
        <a:noFill/>
        <a:ln>
          <a:noFill/>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SzPts val="1000"/>
            <a:buFont typeface="Arial"/>
            <a:buNone/>
          </a:pPr>
          <a:r>
            <a:rPr lang="en-US" sz="1000">
              <a:solidFill>
                <a:schemeClr val="dk1"/>
              </a:solidFill>
              <a:latin typeface="Calibri"/>
              <a:ea typeface="Calibri"/>
              <a:cs typeface="Calibri"/>
              <a:sym typeface="Calibri"/>
            </a:rPr>
            <a:t>Payee code (filled in by the designated</a:t>
          </a:r>
          <a:r>
            <a:rPr lang="en-US" sz="1100">
              <a:solidFill>
                <a:schemeClr val="dk1"/>
              </a:solidFill>
              <a:latin typeface="Calibri"/>
              <a:ea typeface="Calibri"/>
              <a:cs typeface="Calibri"/>
              <a:sym typeface="Calibri"/>
            </a:rPr>
            <a:t> </a:t>
          </a:r>
          <a:r>
            <a:rPr lang="en-US" sz="1000">
              <a:solidFill>
                <a:schemeClr val="dk1"/>
              </a:solidFill>
              <a:latin typeface="Calibri"/>
              <a:ea typeface="Calibri"/>
              <a:cs typeface="Calibri"/>
              <a:sym typeface="Calibri"/>
            </a:rPr>
            <a:t>Budget</a:t>
          </a:r>
          <a:r>
            <a:rPr lang="en-US" sz="1100">
              <a:solidFill>
                <a:schemeClr val="dk1"/>
              </a:solidFill>
              <a:latin typeface="Calibri"/>
              <a:ea typeface="Calibri"/>
              <a:cs typeface="Calibri"/>
              <a:sym typeface="Calibri"/>
            </a:rPr>
            <a:t> </a:t>
          </a:r>
          <a:r>
            <a:rPr lang="en-US" sz="1000">
              <a:solidFill>
                <a:schemeClr val="dk1"/>
              </a:solidFill>
              <a:latin typeface="Calibri"/>
              <a:ea typeface="Calibri"/>
              <a:cs typeface="Calibri"/>
              <a:sym typeface="Calibri"/>
            </a:rPr>
            <a:t>division</a:t>
          </a:r>
          <a:r>
            <a:rPr lang="en-US" sz="1100">
              <a:solidFill>
                <a:schemeClr val="dk1"/>
              </a:solidFill>
              <a:latin typeface="Calibri"/>
              <a:ea typeface="Calibri"/>
              <a:cs typeface="Calibri"/>
              <a:sym typeface="Calibri"/>
            </a:rPr>
            <a:t>)</a:t>
          </a:r>
          <a:endParaRPr sz="1000"/>
        </a:p>
      </xdr:txBody>
    </xdr:sp>
    <xdr:clientData fLocksWithSheet="0"/>
  </xdr:oneCellAnchor>
  <xdr:oneCellAnchor>
    <xdr:from>
      <xdr:col>0</xdr:col>
      <xdr:colOff>0</xdr:colOff>
      <xdr:row>26</xdr:row>
      <xdr:rowOff>190500</xdr:rowOff>
    </xdr:from>
    <xdr:ext cx="1552575" cy="333375"/>
    <xdr:sp macro="" textlink="">
      <xdr:nvSpPr>
        <xdr:cNvPr id="17" name="Shape 18">
          <a:extLst>
            <a:ext uri="{FF2B5EF4-FFF2-40B4-BE49-F238E27FC236}">
              <a16:creationId xmlns:a16="http://schemas.microsoft.com/office/drawing/2014/main" id="{769158DE-1A1D-41AD-84FC-CB68C5ADCDCF}"/>
            </a:ext>
          </a:extLst>
        </xdr:cNvPr>
        <xdr:cNvSpPr txBox="1"/>
      </xdr:nvSpPr>
      <xdr:spPr>
        <a:xfrm>
          <a:off x="0" y="7705725"/>
          <a:ext cx="1552575" cy="333375"/>
        </a:xfrm>
        <a:prstGeom prst="rect">
          <a:avLst/>
        </a:prstGeom>
        <a:noFill/>
        <a:ln>
          <a:noFill/>
        </a:ln>
      </xdr:spPr>
      <xdr:txBody>
        <a:bodyPr spcFirstLastPara="1" wrap="square" lIns="91425" tIns="45700" rIns="91425" bIns="45700" anchor="t" anchorCtr="0">
          <a:noAutofit/>
        </a:bodyPr>
        <a:lstStyle/>
        <a:p>
          <a:pPr marL="0" lvl="0" indent="0" algn="l" rtl="0">
            <a:lnSpc>
              <a:spcPct val="100000"/>
            </a:lnSpc>
            <a:spcBef>
              <a:spcPts val="0"/>
            </a:spcBef>
            <a:spcAft>
              <a:spcPts val="0"/>
            </a:spcAft>
            <a:buNone/>
          </a:pPr>
          <a:r>
            <a:rPr lang="en-US" sz="900">
              <a:solidFill>
                <a:schemeClr val="dk1"/>
              </a:solidFill>
              <a:latin typeface="Calibri"/>
              <a:ea typeface="Calibri"/>
              <a:cs typeface="Calibri"/>
              <a:sym typeface="Calibri"/>
            </a:rPr>
            <a:t>Bank account information</a:t>
          </a:r>
          <a:endParaRPr sz="900"/>
        </a:p>
      </xdr:txBody>
    </xdr:sp>
    <xdr:clientData fLocksWithSheet="0"/>
  </xdr:oneCellAnchor>
  <xdr:oneCellAnchor>
    <xdr:from>
      <xdr:col>0</xdr:col>
      <xdr:colOff>1304925</xdr:colOff>
      <xdr:row>25</xdr:row>
      <xdr:rowOff>95250</xdr:rowOff>
    </xdr:from>
    <xdr:ext cx="1457325" cy="504825"/>
    <xdr:sp macro="" textlink="">
      <xdr:nvSpPr>
        <xdr:cNvPr id="18" name="Shape 19">
          <a:extLst>
            <a:ext uri="{FF2B5EF4-FFF2-40B4-BE49-F238E27FC236}">
              <a16:creationId xmlns:a16="http://schemas.microsoft.com/office/drawing/2014/main" id="{5CD5CCC7-9236-4922-AFE7-92978754C1E5}"/>
            </a:ext>
          </a:extLst>
        </xdr:cNvPr>
        <xdr:cNvSpPr txBox="1"/>
      </xdr:nvSpPr>
      <xdr:spPr>
        <a:xfrm>
          <a:off x="1257300" y="7105650"/>
          <a:ext cx="1457325" cy="5048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Calibri"/>
              <a:ea typeface="Calibri"/>
              <a:cs typeface="Calibri"/>
              <a:sym typeface="Calibri"/>
            </a:rPr>
            <a:t>Account name</a:t>
          </a:r>
          <a:endParaRPr sz="1400"/>
        </a:p>
        <a:p>
          <a:pPr marL="0" lvl="0" indent="0" algn="ctr" rtl="0">
            <a:spcBef>
              <a:spcPts val="0"/>
            </a:spcBef>
            <a:spcAft>
              <a:spcPts val="0"/>
            </a:spcAft>
            <a:buNone/>
          </a:pPr>
          <a:r>
            <a:rPr lang="en-US" sz="900">
              <a:solidFill>
                <a:schemeClr val="dk1"/>
              </a:solidFill>
              <a:latin typeface="Calibri"/>
              <a:ea typeface="Calibri"/>
              <a:cs typeface="Calibri"/>
              <a:sym typeface="Calibri"/>
            </a:rPr>
            <a:t>(katakana or Roman letters)</a:t>
          </a:r>
          <a:endParaRPr sz="900"/>
        </a:p>
      </xdr:txBody>
    </xdr:sp>
    <xdr:clientData fLocksWithSheet="0"/>
  </xdr:oneCellAnchor>
  <xdr:oneCellAnchor>
    <xdr:from>
      <xdr:col>1</xdr:col>
      <xdr:colOff>390525</xdr:colOff>
      <xdr:row>27</xdr:row>
      <xdr:rowOff>0</xdr:rowOff>
    </xdr:from>
    <xdr:ext cx="1200150" cy="228600"/>
    <xdr:sp macro="" textlink="">
      <xdr:nvSpPr>
        <xdr:cNvPr id="19" name="Shape 20">
          <a:extLst>
            <a:ext uri="{FF2B5EF4-FFF2-40B4-BE49-F238E27FC236}">
              <a16:creationId xmlns:a16="http://schemas.microsoft.com/office/drawing/2014/main" id="{A08D90EC-DA60-442D-A864-B0FD584C80E1}"/>
            </a:ext>
          </a:extLst>
        </xdr:cNvPr>
        <xdr:cNvSpPr txBox="1"/>
      </xdr:nvSpPr>
      <xdr:spPr>
        <a:xfrm>
          <a:off x="1647825" y="7772400"/>
          <a:ext cx="1200150" cy="2286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Bank name</a:t>
          </a:r>
          <a:endParaRPr sz="1400"/>
        </a:p>
      </xdr:txBody>
    </xdr:sp>
    <xdr:clientData fLocksWithSheet="0"/>
  </xdr:oneCellAnchor>
  <xdr:oneCellAnchor>
    <xdr:from>
      <xdr:col>1</xdr:col>
      <xdr:colOff>361950</xdr:colOff>
      <xdr:row>28</xdr:row>
      <xdr:rowOff>228600</xdr:rowOff>
    </xdr:from>
    <xdr:ext cx="1114425" cy="400050"/>
    <xdr:sp macro="" textlink="">
      <xdr:nvSpPr>
        <xdr:cNvPr id="20" name="Shape 21">
          <a:extLst>
            <a:ext uri="{FF2B5EF4-FFF2-40B4-BE49-F238E27FC236}">
              <a16:creationId xmlns:a16="http://schemas.microsoft.com/office/drawing/2014/main" id="{168F70AB-384E-4B24-86C5-75CAD3B0FAAE}"/>
            </a:ext>
          </a:extLst>
        </xdr:cNvPr>
        <xdr:cNvSpPr txBox="1"/>
      </xdr:nvSpPr>
      <xdr:spPr>
        <a:xfrm>
          <a:off x="1619250" y="8229600"/>
          <a:ext cx="1114425" cy="4000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Type of account</a:t>
          </a:r>
          <a:endParaRPr sz="1000"/>
        </a:p>
      </xdr:txBody>
    </xdr:sp>
    <xdr:clientData fLocksWithSheet="0"/>
  </xdr:oneCellAnchor>
  <xdr:oneCellAnchor>
    <xdr:from>
      <xdr:col>5</xdr:col>
      <xdr:colOff>180975</xdr:colOff>
      <xdr:row>28</xdr:row>
      <xdr:rowOff>228600</xdr:rowOff>
    </xdr:from>
    <xdr:ext cx="1447800" cy="295275"/>
    <xdr:sp macro="" textlink="">
      <xdr:nvSpPr>
        <xdr:cNvPr id="21" name="Shape 22">
          <a:extLst>
            <a:ext uri="{FF2B5EF4-FFF2-40B4-BE49-F238E27FC236}">
              <a16:creationId xmlns:a16="http://schemas.microsoft.com/office/drawing/2014/main" id="{44E27DF4-09B2-4E02-8086-6EEA7E63BE30}"/>
            </a:ext>
          </a:extLst>
        </xdr:cNvPr>
        <xdr:cNvSpPr txBox="1"/>
      </xdr:nvSpPr>
      <xdr:spPr>
        <a:xfrm>
          <a:off x="3190875" y="8229600"/>
          <a:ext cx="1447800" cy="2952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Savings account</a:t>
          </a:r>
          <a:endParaRPr sz="1000"/>
        </a:p>
      </xdr:txBody>
    </xdr:sp>
    <xdr:clientData fLocksWithSheet="0"/>
  </xdr:oneCellAnchor>
  <xdr:oneCellAnchor>
    <xdr:from>
      <xdr:col>12</xdr:col>
      <xdr:colOff>9525</xdr:colOff>
      <xdr:row>28</xdr:row>
      <xdr:rowOff>228600</xdr:rowOff>
    </xdr:from>
    <xdr:ext cx="1581150" cy="266700"/>
    <xdr:sp macro="" textlink="">
      <xdr:nvSpPr>
        <xdr:cNvPr id="22" name="Shape 23">
          <a:extLst>
            <a:ext uri="{FF2B5EF4-FFF2-40B4-BE49-F238E27FC236}">
              <a16:creationId xmlns:a16="http://schemas.microsoft.com/office/drawing/2014/main" id="{659C649D-DCA7-42A0-AB8E-CAD9C8DB316E}"/>
            </a:ext>
          </a:extLst>
        </xdr:cNvPr>
        <xdr:cNvSpPr txBox="1"/>
      </xdr:nvSpPr>
      <xdr:spPr>
        <a:xfrm>
          <a:off x="5086350" y="8229600"/>
          <a:ext cx="158115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Checking account</a:t>
          </a:r>
          <a:endParaRPr sz="1000"/>
        </a:p>
      </xdr:txBody>
    </xdr:sp>
    <xdr:clientData fLocksWithSheet="0"/>
  </xdr:oneCellAnchor>
  <xdr:oneCellAnchor>
    <xdr:from>
      <xdr:col>20</xdr:col>
      <xdr:colOff>142875</xdr:colOff>
      <xdr:row>28</xdr:row>
      <xdr:rowOff>238125</xdr:rowOff>
    </xdr:from>
    <xdr:ext cx="847725" cy="266700"/>
    <xdr:sp macro="" textlink="">
      <xdr:nvSpPr>
        <xdr:cNvPr id="23" name="Shape 24">
          <a:extLst>
            <a:ext uri="{FF2B5EF4-FFF2-40B4-BE49-F238E27FC236}">
              <a16:creationId xmlns:a16="http://schemas.microsoft.com/office/drawing/2014/main" id="{93333614-74FD-4CAE-9137-1BFAAB41EFEE}"/>
            </a:ext>
          </a:extLst>
        </xdr:cNvPr>
        <xdr:cNvSpPr txBox="1"/>
      </xdr:nvSpPr>
      <xdr:spPr>
        <a:xfrm>
          <a:off x="7581900" y="8239125"/>
          <a:ext cx="847725"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Other</a:t>
          </a:r>
          <a:endParaRPr sz="1000"/>
        </a:p>
      </xdr:txBody>
    </xdr:sp>
    <xdr:clientData fLocksWithSheet="0"/>
  </xdr:oneCellAnchor>
  <xdr:oneCellAnchor>
    <xdr:from>
      <xdr:col>1</xdr:col>
      <xdr:colOff>152400</xdr:colOff>
      <xdr:row>29</xdr:row>
      <xdr:rowOff>142875</xdr:rowOff>
    </xdr:from>
    <xdr:ext cx="1162050" cy="476250"/>
    <xdr:sp macro="" textlink="">
      <xdr:nvSpPr>
        <xdr:cNvPr id="24" name="Shape 25">
          <a:extLst>
            <a:ext uri="{FF2B5EF4-FFF2-40B4-BE49-F238E27FC236}">
              <a16:creationId xmlns:a16="http://schemas.microsoft.com/office/drawing/2014/main" id="{F9AB896C-8698-4F45-9F09-52B538882659}"/>
            </a:ext>
          </a:extLst>
        </xdr:cNvPr>
        <xdr:cNvSpPr txBox="1"/>
      </xdr:nvSpPr>
      <xdr:spPr>
        <a:xfrm>
          <a:off x="1409700" y="8591550"/>
          <a:ext cx="1162050" cy="4762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900">
              <a:solidFill>
                <a:schemeClr val="dk1"/>
              </a:solidFill>
              <a:latin typeface="Calibri"/>
              <a:ea typeface="Calibri"/>
              <a:cs typeface="Calibri"/>
              <a:sym typeface="Calibri"/>
            </a:rPr>
            <a:t>Account number </a:t>
          </a:r>
          <a:endParaRPr sz="1400"/>
        </a:p>
        <a:p>
          <a:pPr marL="0" lvl="0" indent="0" algn="ctr" rtl="0">
            <a:spcBef>
              <a:spcPts val="0"/>
            </a:spcBef>
            <a:spcAft>
              <a:spcPts val="0"/>
            </a:spcAft>
            <a:buNone/>
          </a:pPr>
          <a:r>
            <a:rPr lang="en-US" sz="900">
              <a:solidFill>
                <a:schemeClr val="dk1"/>
              </a:solidFill>
              <a:latin typeface="Calibri"/>
              <a:ea typeface="Calibri"/>
              <a:cs typeface="Calibri"/>
              <a:sym typeface="Calibri"/>
            </a:rPr>
            <a:t>(right-aligned)</a:t>
          </a:r>
          <a:endParaRPr sz="900"/>
        </a:p>
      </xdr:txBody>
    </xdr:sp>
    <xdr:clientData fLocksWithSheet="0"/>
  </xdr:oneCellAnchor>
  <xdr:oneCellAnchor>
    <xdr:from>
      <xdr:col>0</xdr:col>
      <xdr:colOff>514350</xdr:colOff>
      <xdr:row>34</xdr:row>
      <xdr:rowOff>57150</xdr:rowOff>
    </xdr:from>
    <xdr:ext cx="1647825" cy="390525"/>
    <xdr:sp macro="" textlink="">
      <xdr:nvSpPr>
        <xdr:cNvPr id="25" name="Shape 26">
          <a:extLst>
            <a:ext uri="{FF2B5EF4-FFF2-40B4-BE49-F238E27FC236}">
              <a16:creationId xmlns:a16="http://schemas.microsoft.com/office/drawing/2014/main" id="{60218B41-E183-4986-8CE2-1BC9AAD4EB1F}"/>
            </a:ext>
          </a:extLst>
        </xdr:cNvPr>
        <xdr:cNvSpPr txBox="1"/>
      </xdr:nvSpPr>
      <xdr:spPr>
        <a:xfrm>
          <a:off x="514350" y="11449050"/>
          <a:ext cx="1647825" cy="3905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Contact information </a:t>
          </a:r>
          <a:endParaRPr sz="1000"/>
        </a:p>
      </xdr:txBody>
    </xdr:sp>
    <xdr:clientData fLocksWithSheet="0"/>
  </xdr:oneCellAnchor>
  <xdr:oneCellAnchor>
    <xdr:from>
      <xdr:col>5</xdr:col>
      <xdr:colOff>219075</xdr:colOff>
      <xdr:row>33</xdr:row>
      <xdr:rowOff>76200</xdr:rowOff>
    </xdr:from>
    <xdr:ext cx="781050" cy="400050"/>
    <xdr:sp macro="" textlink="">
      <xdr:nvSpPr>
        <xdr:cNvPr id="26" name="Shape 27">
          <a:extLst>
            <a:ext uri="{FF2B5EF4-FFF2-40B4-BE49-F238E27FC236}">
              <a16:creationId xmlns:a16="http://schemas.microsoft.com/office/drawing/2014/main" id="{AF73CA64-259C-46E6-8999-807BB2EB3256}"/>
            </a:ext>
          </a:extLst>
        </xdr:cNvPr>
        <xdr:cNvSpPr txBox="1"/>
      </xdr:nvSpPr>
      <xdr:spPr>
        <a:xfrm>
          <a:off x="3228975" y="11077575"/>
          <a:ext cx="781050" cy="4000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Affiliation</a:t>
          </a:r>
          <a:endParaRPr sz="1000"/>
        </a:p>
      </xdr:txBody>
    </xdr:sp>
    <xdr:clientData fLocksWithSheet="0"/>
  </xdr:oneCellAnchor>
  <xdr:oneCellAnchor>
    <xdr:from>
      <xdr:col>16</xdr:col>
      <xdr:colOff>285750</xdr:colOff>
      <xdr:row>33</xdr:row>
      <xdr:rowOff>85725</xdr:rowOff>
    </xdr:from>
    <xdr:ext cx="1162050" cy="419100"/>
    <xdr:sp macro="" textlink="">
      <xdr:nvSpPr>
        <xdr:cNvPr id="27" name="Shape 28">
          <a:extLst>
            <a:ext uri="{FF2B5EF4-FFF2-40B4-BE49-F238E27FC236}">
              <a16:creationId xmlns:a16="http://schemas.microsoft.com/office/drawing/2014/main" id="{AEAED3C6-31F3-47B9-9728-3C6EFF426372}"/>
            </a:ext>
          </a:extLst>
        </xdr:cNvPr>
        <xdr:cNvSpPr txBox="1"/>
      </xdr:nvSpPr>
      <xdr:spPr>
        <a:xfrm>
          <a:off x="6543675" y="11087100"/>
          <a:ext cx="1162050" cy="4191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Contact person</a:t>
          </a:r>
          <a:endParaRPr sz="1000"/>
        </a:p>
      </xdr:txBody>
    </xdr:sp>
    <xdr:clientData fLocksWithSheet="0"/>
  </xdr:oneCellAnchor>
  <xdr:oneCellAnchor>
    <xdr:from>
      <xdr:col>19</xdr:col>
      <xdr:colOff>28575</xdr:colOff>
      <xdr:row>34</xdr:row>
      <xdr:rowOff>76200</xdr:rowOff>
    </xdr:from>
    <xdr:ext cx="619125" cy="381000"/>
    <xdr:sp macro="" textlink="">
      <xdr:nvSpPr>
        <xdr:cNvPr id="28" name="Shape 29">
          <a:extLst>
            <a:ext uri="{FF2B5EF4-FFF2-40B4-BE49-F238E27FC236}">
              <a16:creationId xmlns:a16="http://schemas.microsoft.com/office/drawing/2014/main" id="{C02B6A35-65F5-408C-BEF0-F07F5C1320B6}"/>
            </a:ext>
          </a:extLst>
        </xdr:cNvPr>
        <xdr:cNvSpPr txBox="1"/>
      </xdr:nvSpPr>
      <xdr:spPr>
        <a:xfrm>
          <a:off x="7172325" y="11468100"/>
          <a:ext cx="619125" cy="3810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Mailbox</a:t>
          </a:r>
          <a:endParaRPr sz="1000"/>
        </a:p>
      </xdr:txBody>
    </xdr:sp>
    <xdr:clientData fLocksWithSheet="0"/>
  </xdr:oneCellAnchor>
  <xdr:oneCellAnchor>
    <xdr:from>
      <xdr:col>0</xdr:col>
      <xdr:colOff>57150</xdr:colOff>
      <xdr:row>35</xdr:row>
      <xdr:rowOff>142875</xdr:rowOff>
    </xdr:from>
    <xdr:ext cx="723900" cy="409575"/>
    <xdr:sp macro="" textlink="">
      <xdr:nvSpPr>
        <xdr:cNvPr id="29" name="Shape 30">
          <a:extLst>
            <a:ext uri="{FF2B5EF4-FFF2-40B4-BE49-F238E27FC236}">
              <a16:creationId xmlns:a16="http://schemas.microsoft.com/office/drawing/2014/main" id="{DF3D9D7A-9F7D-4341-B3C8-D76483F6C98B}"/>
            </a:ext>
          </a:extLst>
        </xdr:cNvPr>
        <xdr:cNvSpPr txBox="1"/>
      </xdr:nvSpPr>
      <xdr:spPr>
        <a:xfrm>
          <a:off x="57150" y="11925300"/>
          <a:ext cx="723900" cy="4095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Notes</a:t>
          </a:r>
          <a:endParaRPr sz="1000"/>
        </a:p>
      </xdr:txBody>
    </xdr:sp>
    <xdr:clientData fLocksWithSheet="0"/>
  </xdr:oneCellAnchor>
  <xdr:oneCellAnchor>
    <xdr:from>
      <xdr:col>0</xdr:col>
      <xdr:colOff>266700</xdr:colOff>
      <xdr:row>28</xdr:row>
      <xdr:rowOff>295275</xdr:rowOff>
    </xdr:from>
    <xdr:ext cx="1800225" cy="781050"/>
    <xdr:sp macro="" textlink="">
      <xdr:nvSpPr>
        <xdr:cNvPr id="30" name="Shape 31">
          <a:extLst>
            <a:ext uri="{FF2B5EF4-FFF2-40B4-BE49-F238E27FC236}">
              <a16:creationId xmlns:a16="http://schemas.microsoft.com/office/drawing/2014/main" id="{E99C4209-BFC4-412A-B51A-738D953391AF}"/>
            </a:ext>
          </a:extLst>
        </xdr:cNvPr>
        <xdr:cNvSpPr txBox="1"/>
      </xdr:nvSpPr>
      <xdr:spPr>
        <a:xfrm>
          <a:off x="266700" y="8296275"/>
          <a:ext cx="1800225" cy="781050"/>
        </a:xfrm>
        <a:prstGeom prst="rect">
          <a:avLst/>
        </a:prstGeom>
        <a:noFill/>
        <a:ln>
          <a:noFill/>
        </a:ln>
      </xdr:spPr>
      <xdr:txBody>
        <a:bodyPr spcFirstLastPara="1" wrap="square" lIns="91425" tIns="45700" rIns="91425" bIns="45700" anchor="t" anchorCtr="0">
          <a:noAutofit/>
        </a:bodyPr>
        <a:lstStyle/>
        <a:p>
          <a:pPr marL="0" lvl="0" indent="0" algn="l" rtl="0">
            <a:lnSpc>
              <a:spcPct val="100000"/>
            </a:lnSpc>
            <a:spcBef>
              <a:spcPts val="0"/>
            </a:spcBef>
            <a:spcAft>
              <a:spcPts val="0"/>
            </a:spcAft>
            <a:buNone/>
          </a:pPr>
          <a:r>
            <a:rPr lang="en-US" sz="900">
              <a:solidFill>
                <a:schemeClr val="dk1"/>
              </a:solidFill>
              <a:latin typeface="Calibri"/>
              <a:ea typeface="Calibri"/>
              <a:cs typeface="Calibri"/>
              <a:sym typeface="Calibri"/>
            </a:rPr>
            <a:t>Name and </a:t>
          </a:r>
          <a:endParaRPr sz="1400"/>
        </a:p>
        <a:p>
          <a:pPr marL="0" lvl="0" indent="0" algn="l" rtl="0">
            <a:lnSpc>
              <a:spcPct val="100000"/>
            </a:lnSpc>
            <a:spcBef>
              <a:spcPts val="0"/>
            </a:spcBef>
            <a:spcAft>
              <a:spcPts val="0"/>
            </a:spcAft>
            <a:buNone/>
          </a:pPr>
          <a:r>
            <a:rPr lang="en-US" sz="900">
              <a:solidFill>
                <a:schemeClr val="dk1"/>
              </a:solidFill>
              <a:latin typeface="Calibri"/>
              <a:ea typeface="Calibri"/>
              <a:cs typeface="Calibri"/>
              <a:sym typeface="Calibri"/>
            </a:rPr>
            <a:t>account number </a:t>
          </a:r>
          <a:endParaRPr sz="1400"/>
        </a:p>
        <a:p>
          <a:pPr marL="0" lvl="0" indent="0" algn="l" rtl="0">
            <a:lnSpc>
              <a:spcPct val="100000"/>
            </a:lnSpc>
            <a:spcBef>
              <a:spcPts val="0"/>
            </a:spcBef>
            <a:spcAft>
              <a:spcPts val="0"/>
            </a:spcAft>
            <a:buNone/>
          </a:pPr>
          <a:r>
            <a:rPr lang="en-US" sz="900">
              <a:solidFill>
                <a:schemeClr val="dk1"/>
              </a:solidFill>
              <a:latin typeface="Calibri"/>
              <a:ea typeface="Calibri"/>
              <a:cs typeface="Calibri"/>
              <a:sym typeface="Calibri"/>
            </a:rPr>
            <a:t>as registered </a:t>
          </a:r>
          <a:endParaRPr sz="1400"/>
        </a:p>
        <a:p>
          <a:pPr marL="0" lvl="0" indent="0" algn="l" rtl="0">
            <a:lnSpc>
              <a:spcPct val="100000"/>
            </a:lnSpc>
            <a:spcBef>
              <a:spcPts val="0"/>
            </a:spcBef>
            <a:spcAft>
              <a:spcPts val="0"/>
            </a:spcAft>
            <a:buNone/>
          </a:pPr>
          <a:r>
            <a:rPr lang="en-US" sz="900">
              <a:solidFill>
                <a:schemeClr val="dk1"/>
              </a:solidFill>
              <a:latin typeface="Calibri"/>
              <a:ea typeface="Calibri"/>
              <a:cs typeface="Calibri"/>
              <a:sym typeface="Calibri"/>
            </a:rPr>
            <a:t>with the bank</a:t>
          </a:r>
          <a:endParaRPr sz="900"/>
        </a:p>
      </xdr:txBody>
    </xdr:sp>
    <xdr:clientData fLocksWithSheet="0"/>
  </xdr:oneCellAnchor>
  <xdr:oneCellAnchor>
    <xdr:from>
      <xdr:col>0</xdr:col>
      <xdr:colOff>1257300</xdr:colOff>
      <xdr:row>20</xdr:row>
      <xdr:rowOff>66675</xdr:rowOff>
    </xdr:from>
    <xdr:ext cx="876300" cy="371475"/>
    <xdr:sp macro="" textlink="">
      <xdr:nvSpPr>
        <xdr:cNvPr id="31" name="Shape 32">
          <a:extLst>
            <a:ext uri="{FF2B5EF4-FFF2-40B4-BE49-F238E27FC236}">
              <a16:creationId xmlns:a16="http://schemas.microsoft.com/office/drawing/2014/main" id="{1E33780A-DCE7-46DA-A400-8B7AAE1E9E3E}"/>
            </a:ext>
          </a:extLst>
        </xdr:cNvPr>
        <xdr:cNvSpPr txBox="1"/>
      </xdr:nvSpPr>
      <xdr:spPr>
        <a:xfrm>
          <a:off x="1257300" y="5286375"/>
          <a:ext cx="876300" cy="3714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Student number</a:t>
          </a:r>
          <a:endParaRPr sz="1000"/>
        </a:p>
      </xdr:txBody>
    </xdr:sp>
    <xdr:clientData fLocksWithSheet="0"/>
  </xdr:oneCellAnchor>
  <xdr:oneCellAnchor>
    <xdr:from>
      <xdr:col>1</xdr:col>
      <xdr:colOff>47625</xdr:colOff>
      <xdr:row>15</xdr:row>
      <xdr:rowOff>76200</xdr:rowOff>
    </xdr:from>
    <xdr:ext cx="847725" cy="619125"/>
    <xdr:sp macro="" textlink="">
      <xdr:nvSpPr>
        <xdr:cNvPr id="32" name="Shape 33">
          <a:extLst>
            <a:ext uri="{FF2B5EF4-FFF2-40B4-BE49-F238E27FC236}">
              <a16:creationId xmlns:a16="http://schemas.microsoft.com/office/drawing/2014/main" id="{6FC5D019-4F2A-4B85-81B8-25B2E6DA7209}"/>
            </a:ext>
          </a:extLst>
        </xdr:cNvPr>
        <xdr:cNvSpPr txBox="1"/>
      </xdr:nvSpPr>
      <xdr:spPr>
        <a:xfrm>
          <a:off x="1304925" y="3590925"/>
          <a:ext cx="847725" cy="6191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In </a:t>
          </a:r>
          <a:r>
            <a:rPr lang="en-US" sz="1000" i="0">
              <a:solidFill>
                <a:schemeClr val="dk1"/>
              </a:solidFill>
              <a:latin typeface="Calibri"/>
              <a:ea typeface="Calibri"/>
              <a:cs typeface="Calibri"/>
              <a:sym typeface="Calibri"/>
            </a:rPr>
            <a:t>katakana</a:t>
          </a:r>
          <a:endParaRPr sz="1400"/>
        </a:p>
        <a:p>
          <a:pPr marL="0" lvl="0" indent="0" algn="l" rtl="0">
            <a:spcBef>
              <a:spcPts val="0"/>
            </a:spcBef>
            <a:spcAft>
              <a:spcPts val="0"/>
            </a:spcAft>
            <a:buNone/>
          </a:pPr>
          <a:r>
            <a:rPr lang="en-US" sz="1000">
              <a:solidFill>
                <a:schemeClr val="dk1"/>
              </a:solidFill>
              <a:latin typeface="Calibri"/>
              <a:ea typeface="Calibri"/>
              <a:cs typeface="Calibri"/>
              <a:sym typeface="Calibri"/>
            </a:rPr>
            <a:t>Full name</a:t>
          </a:r>
          <a:endParaRPr sz="1400"/>
        </a:p>
      </xdr:txBody>
    </xdr:sp>
    <xdr:clientData fLocksWithSheet="0"/>
  </xdr:oneCellAnchor>
  <xdr:oneCellAnchor>
    <xdr:from>
      <xdr:col>2</xdr:col>
      <xdr:colOff>76200</xdr:colOff>
      <xdr:row>13</xdr:row>
      <xdr:rowOff>123825</xdr:rowOff>
    </xdr:from>
    <xdr:ext cx="1990725" cy="257175"/>
    <xdr:sp macro="" textlink="">
      <xdr:nvSpPr>
        <xdr:cNvPr id="33" name="Shape 34">
          <a:extLst>
            <a:ext uri="{FF2B5EF4-FFF2-40B4-BE49-F238E27FC236}">
              <a16:creationId xmlns:a16="http://schemas.microsoft.com/office/drawing/2014/main" id="{FC243296-D4BA-440A-9E05-F88B358F60B1}"/>
            </a:ext>
          </a:extLst>
        </xdr:cNvPr>
        <xdr:cNvSpPr txBox="1"/>
      </xdr:nvSpPr>
      <xdr:spPr>
        <a:xfrm>
          <a:off x="2200275" y="2876550"/>
          <a:ext cx="1990725" cy="2571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Regular employee </a:t>
          </a:r>
          <a:endParaRPr sz="1000"/>
        </a:p>
      </xdr:txBody>
    </xdr:sp>
    <xdr:clientData fLocksWithSheet="0"/>
  </xdr:oneCellAnchor>
  <xdr:oneCellAnchor>
    <xdr:from>
      <xdr:col>1</xdr:col>
      <xdr:colOff>38100</xdr:colOff>
      <xdr:row>14</xdr:row>
      <xdr:rowOff>47625</xdr:rowOff>
    </xdr:from>
    <xdr:ext cx="914400" cy="390525"/>
    <xdr:sp macro="" textlink="">
      <xdr:nvSpPr>
        <xdr:cNvPr id="34" name="Shape 35">
          <a:extLst>
            <a:ext uri="{FF2B5EF4-FFF2-40B4-BE49-F238E27FC236}">
              <a16:creationId xmlns:a16="http://schemas.microsoft.com/office/drawing/2014/main" id="{52589238-7248-43D1-BC60-376855A5923A}"/>
            </a:ext>
          </a:extLst>
        </xdr:cNvPr>
        <xdr:cNvSpPr txBox="1"/>
      </xdr:nvSpPr>
      <xdr:spPr>
        <a:xfrm>
          <a:off x="1295400" y="3181350"/>
          <a:ext cx="914400" cy="3905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Affiliation</a:t>
          </a:r>
          <a:endParaRPr sz="1000"/>
        </a:p>
      </xdr:txBody>
    </xdr:sp>
    <xdr:clientData fLocksWithSheet="0"/>
  </xdr:oneCellAnchor>
  <xdr:oneCellAnchor>
    <xdr:from>
      <xdr:col>0</xdr:col>
      <xdr:colOff>76200</xdr:colOff>
      <xdr:row>22</xdr:row>
      <xdr:rowOff>114300</xdr:rowOff>
    </xdr:from>
    <xdr:ext cx="790575" cy="361950"/>
    <xdr:sp macro="" textlink="">
      <xdr:nvSpPr>
        <xdr:cNvPr id="35" name="Shape 36">
          <a:extLst>
            <a:ext uri="{FF2B5EF4-FFF2-40B4-BE49-F238E27FC236}">
              <a16:creationId xmlns:a16="http://schemas.microsoft.com/office/drawing/2014/main" id="{7AF2CAFA-49EB-4F32-BFDB-1F282FA46A03}"/>
            </a:ext>
          </a:extLst>
        </xdr:cNvPr>
        <xdr:cNvSpPr txBox="1"/>
      </xdr:nvSpPr>
      <xdr:spPr>
        <a:xfrm>
          <a:off x="76200" y="6096000"/>
          <a:ext cx="790575" cy="3619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Notes</a:t>
          </a:r>
          <a:endParaRPr sz="1000"/>
        </a:p>
      </xdr:txBody>
    </xdr:sp>
    <xdr:clientData fLocksWithSheet="0"/>
  </xdr:oneCellAnchor>
  <xdr:oneCellAnchor>
    <xdr:from>
      <xdr:col>6</xdr:col>
      <xdr:colOff>238125</xdr:colOff>
      <xdr:row>12</xdr:row>
      <xdr:rowOff>142875</xdr:rowOff>
    </xdr:from>
    <xdr:ext cx="2047875" cy="247650"/>
    <xdr:sp macro="" textlink="">
      <xdr:nvSpPr>
        <xdr:cNvPr id="36" name="Shape 37">
          <a:extLst>
            <a:ext uri="{FF2B5EF4-FFF2-40B4-BE49-F238E27FC236}">
              <a16:creationId xmlns:a16="http://schemas.microsoft.com/office/drawing/2014/main" id="{134DE411-B590-4FE3-B502-AFDD44AAFA3C}"/>
            </a:ext>
          </a:extLst>
        </xdr:cNvPr>
        <xdr:cNvSpPr txBox="1"/>
      </xdr:nvSpPr>
      <xdr:spPr>
        <a:xfrm>
          <a:off x="3543300" y="2514600"/>
          <a:ext cx="204787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Registration as agent</a:t>
          </a:r>
          <a:endParaRPr sz="1000"/>
        </a:p>
      </xdr:txBody>
    </xdr:sp>
    <xdr:clientData fLocksWithSheet="0"/>
  </xdr:oneCellAnchor>
  <xdr:oneCellAnchor>
    <xdr:from>
      <xdr:col>13</xdr:col>
      <xdr:colOff>123825</xdr:colOff>
      <xdr:row>12</xdr:row>
      <xdr:rowOff>142875</xdr:rowOff>
    </xdr:from>
    <xdr:ext cx="2171700" cy="285750"/>
    <xdr:sp macro="" textlink="">
      <xdr:nvSpPr>
        <xdr:cNvPr id="37" name="Shape 38">
          <a:extLst>
            <a:ext uri="{FF2B5EF4-FFF2-40B4-BE49-F238E27FC236}">
              <a16:creationId xmlns:a16="http://schemas.microsoft.com/office/drawing/2014/main" id="{B776FF0C-A071-4668-900F-F4F3A63304FE}"/>
            </a:ext>
          </a:extLst>
        </xdr:cNvPr>
        <xdr:cNvSpPr txBox="1"/>
      </xdr:nvSpPr>
      <xdr:spPr>
        <a:xfrm>
          <a:off x="5495925" y="2514600"/>
          <a:ext cx="2171700" cy="2857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Change of bank account</a:t>
          </a:r>
          <a:endParaRPr sz="1000"/>
        </a:p>
      </xdr:txBody>
    </xdr:sp>
    <xdr:clientData fLocksWithSheet="0"/>
  </xdr:oneCellAnchor>
  <xdr:oneCellAnchor>
    <xdr:from>
      <xdr:col>19</xdr:col>
      <xdr:colOff>57150</xdr:colOff>
      <xdr:row>12</xdr:row>
      <xdr:rowOff>133350</xdr:rowOff>
    </xdr:from>
    <xdr:ext cx="2200275" cy="285750"/>
    <xdr:sp macro="" textlink="">
      <xdr:nvSpPr>
        <xdr:cNvPr id="38" name="Shape 39">
          <a:extLst>
            <a:ext uri="{FF2B5EF4-FFF2-40B4-BE49-F238E27FC236}">
              <a16:creationId xmlns:a16="http://schemas.microsoft.com/office/drawing/2014/main" id="{A39B0899-54E1-4D78-9AA7-7B870457773A}"/>
            </a:ext>
          </a:extLst>
        </xdr:cNvPr>
        <xdr:cNvSpPr txBox="1"/>
      </xdr:nvSpPr>
      <xdr:spPr>
        <a:xfrm>
          <a:off x="7200900" y="2505075"/>
          <a:ext cx="2200275" cy="2857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Change of address	</a:t>
          </a:r>
          <a:endParaRPr sz="1000"/>
        </a:p>
      </xdr:txBody>
    </xdr:sp>
    <xdr:clientData fLocksWithSheet="0"/>
  </xdr:oneCellAnchor>
  <xdr:oneCellAnchor>
    <xdr:from>
      <xdr:col>6</xdr:col>
      <xdr:colOff>238125</xdr:colOff>
      <xdr:row>13</xdr:row>
      <xdr:rowOff>114300</xdr:rowOff>
    </xdr:from>
    <xdr:ext cx="2028825" cy="285750"/>
    <xdr:sp macro="" textlink="">
      <xdr:nvSpPr>
        <xdr:cNvPr id="39" name="Shape 40">
          <a:extLst>
            <a:ext uri="{FF2B5EF4-FFF2-40B4-BE49-F238E27FC236}">
              <a16:creationId xmlns:a16="http://schemas.microsoft.com/office/drawing/2014/main" id="{A2D2E077-0B2A-45A5-AF1F-C0E07B82D799}"/>
            </a:ext>
          </a:extLst>
        </xdr:cNvPr>
        <xdr:cNvSpPr txBox="1"/>
      </xdr:nvSpPr>
      <xdr:spPr>
        <a:xfrm>
          <a:off x="3543300" y="2867025"/>
          <a:ext cx="2028825" cy="2857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 Non-regular employee      </a:t>
          </a:r>
          <a:endParaRPr sz="1000"/>
        </a:p>
      </xdr:txBody>
    </xdr:sp>
    <xdr:clientData fLocksWithSheet="0"/>
  </xdr:oneCellAnchor>
  <xdr:oneCellAnchor>
    <xdr:from>
      <xdr:col>13</xdr:col>
      <xdr:colOff>161925</xdr:colOff>
      <xdr:row>13</xdr:row>
      <xdr:rowOff>123825</xdr:rowOff>
    </xdr:from>
    <xdr:ext cx="1590675" cy="276225"/>
    <xdr:sp macro="" textlink="">
      <xdr:nvSpPr>
        <xdr:cNvPr id="40" name="Shape 41">
          <a:extLst>
            <a:ext uri="{FF2B5EF4-FFF2-40B4-BE49-F238E27FC236}">
              <a16:creationId xmlns:a16="http://schemas.microsoft.com/office/drawing/2014/main" id="{4C554C1F-5C90-499F-AE25-140FB20CF2D9}"/>
            </a:ext>
          </a:extLst>
        </xdr:cNvPr>
        <xdr:cNvSpPr txBox="1"/>
      </xdr:nvSpPr>
      <xdr:spPr>
        <a:xfrm>
          <a:off x="5534025" y="2876550"/>
          <a:ext cx="1590675" cy="2762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  Student  </a:t>
          </a:r>
          <a:endParaRPr sz="1000"/>
        </a:p>
      </xdr:txBody>
    </xdr:sp>
    <xdr:clientData fLocksWithSheet="0"/>
  </xdr:oneCellAnchor>
  <xdr:oneCellAnchor>
    <xdr:from>
      <xdr:col>19</xdr:col>
      <xdr:colOff>85725</xdr:colOff>
      <xdr:row>13</xdr:row>
      <xdr:rowOff>133350</xdr:rowOff>
    </xdr:from>
    <xdr:ext cx="2447925" cy="285750"/>
    <xdr:sp macro="" textlink="">
      <xdr:nvSpPr>
        <xdr:cNvPr id="41" name="Shape 42">
          <a:extLst>
            <a:ext uri="{FF2B5EF4-FFF2-40B4-BE49-F238E27FC236}">
              <a16:creationId xmlns:a16="http://schemas.microsoft.com/office/drawing/2014/main" id="{2D414A7F-3C23-49CB-8DC5-26E7A8CA6D04}"/>
            </a:ext>
          </a:extLst>
        </xdr:cNvPr>
        <xdr:cNvSpPr txBox="1"/>
      </xdr:nvSpPr>
      <xdr:spPr>
        <a:xfrm>
          <a:off x="7229475" y="2886075"/>
          <a:ext cx="2447925" cy="2857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Non-Tokyo Tech	</a:t>
          </a:r>
          <a:endParaRPr sz="1000"/>
        </a:p>
      </xdr:txBody>
    </xdr:sp>
    <xdr:clientData fLocksWithSheet="0"/>
  </xdr:oneCellAnchor>
  <xdr:oneCellAnchor>
    <xdr:from>
      <xdr:col>4</xdr:col>
      <xdr:colOff>114300</xdr:colOff>
      <xdr:row>30</xdr:row>
      <xdr:rowOff>123825</xdr:rowOff>
    </xdr:from>
    <xdr:ext cx="5210175" cy="933450"/>
    <xdr:sp macro="" textlink="">
      <xdr:nvSpPr>
        <xdr:cNvPr id="42" name="Shape 43">
          <a:extLst>
            <a:ext uri="{FF2B5EF4-FFF2-40B4-BE49-F238E27FC236}">
              <a16:creationId xmlns:a16="http://schemas.microsoft.com/office/drawing/2014/main" id="{00A34E96-DA1A-420E-88D4-335D37245CD2}"/>
            </a:ext>
          </a:extLst>
        </xdr:cNvPr>
        <xdr:cNvSpPr txBox="1"/>
      </xdr:nvSpPr>
      <xdr:spPr>
        <a:xfrm>
          <a:off x="2828925" y="9077325"/>
          <a:ext cx="5210175" cy="933450"/>
        </a:xfrm>
        <a:prstGeom prst="rect">
          <a:avLst/>
        </a:prstGeom>
        <a:noFill/>
        <a:ln>
          <a:noFill/>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SzPts val="1000"/>
            <a:buFont typeface="Arial"/>
            <a:buNone/>
          </a:pPr>
          <a:endParaRPr sz="1000" b="0">
            <a:solidFill>
              <a:srgbClr val="000000"/>
            </a:solidFill>
          </a:endParaRPr>
        </a:p>
        <a:p>
          <a:pPr marL="0" marR="0" lvl="0" indent="0" algn="l" rtl="0">
            <a:lnSpc>
              <a:spcPct val="100000"/>
            </a:lnSpc>
            <a:spcBef>
              <a:spcPts val="0"/>
            </a:spcBef>
            <a:spcAft>
              <a:spcPts val="0"/>
            </a:spcAft>
            <a:buClr>
              <a:srgbClr val="000000"/>
            </a:buClr>
            <a:buSzPts val="1000"/>
            <a:buFont typeface="Arial"/>
            <a:buNone/>
          </a:pPr>
          <a:r>
            <a:rPr lang="en-US" sz="1000" b="0">
              <a:solidFill>
                <a:srgbClr val="000000"/>
              </a:solidFill>
              <a:latin typeface="Calibri"/>
              <a:ea typeface="Calibri"/>
              <a:cs typeface="Calibri"/>
              <a:sym typeface="Calibri"/>
            </a:rPr>
            <a:t>         - Branch name</a:t>
          </a:r>
          <a:endParaRPr sz="1400"/>
        </a:p>
        <a:p>
          <a:pPr marL="0" marR="0" lvl="0" indent="0" algn="l" rtl="0">
            <a:lnSpc>
              <a:spcPct val="100000"/>
            </a:lnSpc>
            <a:spcBef>
              <a:spcPts val="0"/>
            </a:spcBef>
            <a:spcAft>
              <a:spcPts val="0"/>
            </a:spcAft>
            <a:buClr>
              <a:srgbClr val="000000"/>
            </a:buClr>
            <a:buSzPts val="1000"/>
            <a:buFont typeface="Arial"/>
            <a:buNone/>
          </a:pPr>
          <a:r>
            <a:rPr lang="en-US" sz="1000" b="0">
              <a:solidFill>
                <a:srgbClr val="000000"/>
              </a:solidFill>
              <a:latin typeface="Calibri"/>
              <a:ea typeface="Calibri"/>
              <a:cs typeface="Calibri"/>
              <a:sym typeface="Calibri"/>
            </a:rPr>
            <a:t>         - Type of account</a:t>
          </a:r>
          <a:endParaRPr sz="1400"/>
        </a:p>
        <a:p>
          <a:pPr marL="0" marR="0" lvl="0" indent="0" algn="l" rtl="0">
            <a:lnSpc>
              <a:spcPct val="100000"/>
            </a:lnSpc>
            <a:spcBef>
              <a:spcPts val="0"/>
            </a:spcBef>
            <a:spcAft>
              <a:spcPts val="0"/>
            </a:spcAft>
            <a:buClr>
              <a:srgbClr val="000000"/>
            </a:buClr>
            <a:buSzPts val="1000"/>
            <a:buFont typeface="Arial"/>
            <a:buNone/>
          </a:pPr>
          <a:r>
            <a:rPr lang="en-US" sz="1000" b="0">
              <a:solidFill>
                <a:srgbClr val="000000"/>
              </a:solidFill>
              <a:latin typeface="Calibri"/>
              <a:ea typeface="Calibri"/>
              <a:cs typeface="Calibri"/>
              <a:sym typeface="Calibri"/>
            </a:rPr>
            <a:t>         - Account number</a:t>
          </a:r>
          <a:endParaRPr sz="1000" b="0">
            <a:solidFill>
              <a:srgbClr val="000000"/>
            </a:solidFill>
          </a:endParaRPr>
        </a:p>
      </xdr:txBody>
    </xdr:sp>
    <xdr:clientData fLocksWithSheet="0"/>
  </xdr:oneCellAnchor>
  <xdr:oneCellAnchor>
    <xdr:from>
      <xdr:col>0</xdr:col>
      <xdr:colOff>57150</xdr:colOff>
      <xdr:row>30</xdr:row>
      <xdr:rowOff>257175</xdr:rowOff>
    </xdr:from>
    <xdr:ext cx="2619375" cy="666750"/>
    <xdr:sp macro="" textlink="">
      <xdr:nvSpPr>
        <xdr:cNvPr id="43" name="Shape 44">
          <a:extLst>
            <a:ext uri="{FF2B5EF4-FFF2-40B4-BE49-F238E27FC236}">
              <a16:creationId xmlns:a16="http://schemas.microsoft.com/office/drawing/2014/main" id="{E856A9E2-B631-455B-833F-FC840BA829A8}"/>
            </a:ext>
          </a:extLst>
        </xdr:cNvPr>
        <xdr:cNvSpPr txBox="1"/>
      </xdr:nvSpPr>
      <xdr:spPr>
        <a:xfrm>
          <a:off x="57150" y="9210675"/>
          <a:ext cx="2619375" cy="666750"/>
        </a:xfrm>
        <a:prstGeom prst="rect">
          <a:avLst/>
        </a:prstGeom>
        <a:noFill/>
        <a:ln>
          <a:noFill/>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rgbClr val="000000"/>
            </a:buClr>
            <a:buSzPts val="1000"/>
            <a:buFont typeface="Arial"/>
            <a:buNone/>
          </a:pPr>
          <a:r>
            <a:rPr lang="en-US" sz="1000">
              <a:solidFill>
                <a:srgbClr val="000000"/>
              </a:solidFill>
              <a:latin typeface="Calibri"/>
              <a:ea typeface="Calibri"/>
              <a:cs typeface="Calibri"/>
              <a:sym typeface="Calibri"/>
            </a:rPr>
            <a:t>If your bank is Japan Post Bank, make sure you complet</a:t>
          </a:r>
          <a:r>
            <a:rPr lang="en-US" sz="1000" b="1">
              <a:solidFill>
                <a:srgbClr val="000000"/>
              </a:solidFill>
              <a:latin typeface="Calibri"/>
              <a:ea typeface="Calibri"/>
              <a:cs typeface="Calibri"/>
              <a:sym typeface="Calibri"/>
            </a:rPr>
            <a:t>e</a:t>
          </a:r>
          <a:r>
            <a:rPr lang="en-US" sz="1000">
              <a:solidFill>
                <a:srgbClr val="000000"/>
              </a:solidFill>
              <a:latin typeface="Calibri"/>
              <a:ea typeface="Calibri"/>
              <a:cs typeface="Calibri"/>
              <a:sym typeface="Calibri"/>
            </a:rPr>
            <a:t> and chec</a:t>
          </a:r>
          <a:r>
            <a:rPr lang="en-US" sz="1000" b="0">
              <a:solidFill>
                <a:srgbClr val="000000"/>
              </a:solidFill>
              <a:latin typeface="Calibri"/>
              <a:ea typeface="Calibri"/>
              <a:cs typeface="Calibri"/>
              <a:sym typeface="Calibri"/>
            </a:rPr>
            <a:t>k</a:t>
          </a:r>
          <a:r>
            <a:rPr lang="en-US" sz="1000">
              <a:solidFill>
                <a:srgbClr val="000000"/>
              </a:solidFill>
              <a:latin typeface="Calibri"/>
              <a:ea typeface="Calibri"/>
              <a:cs typeface="Calibri"/>
              <a:sym typeface="Calibri"/>
            </a:rPr>
            <a:t> ☑ the requirements on the right side before submitting this form.</a:t>
          </a:r>
          <a:endParaRPr sz="1000">
            <a:solidFill>
              <a:srgbClr val="000000"/>
            </a:solidFill>
          </a:endParaRPr>
        </a:p>
        <a:p>
          <a:pPr marL="0" lvl="0" indent="0" algn="l" rtl="0">
            <a:spcBef>
              <a:spcPts val="0"/>
            </a:spcBef>
            <a:spcAft>
              <a:spcPts val="0"/>
            </a:spcAft>
            <a:buNone/>
          </a:pPr>
          <a:endParaRPr sz="800"/>
        </a:p>
      </xdr:txBody>
    </xdr:sp>
    <xdr:clientData fLocksWithSheet="0"/>
  </xdr:oneCellAnchor>
  <xdr:oneCellAnchor>
    <xdr:from>
      <xdr:col>0</xdr:col>
      <xdr:colOff>57150</xdr:colOff>
      <xdr:row>31</xdr:row>
      <xdr:rowOff>257175</xdr:rowOff>
    </xdr:from>
    <xdr:ext cx="2571750" cy="733425"/>
    <xdr:sp macro="" textlink="">
      <xdr:nvSpPr>
        <xdr:cNvPr id="44" name="Shape 45">
          <a:extLst>
            <a:ext uri="{FF2B5EF4-FFF2-40B4-BE49-F238E27FC236}">
              <a16:creationId xmlns:a16="http://schemas.microsoft.com/office/drawing/2014/main" id="{1FF852FC-05C0-418E-961F-035A22896164}"/>
            </a:ext>
          </a:extLst>
        </xdr:cNvPr>
        <xdr:cNvSpPr txBox="1"/>
      </xdr:nvSpPr>
      <xdr:spPr>
        <a:xfrm>
          <a:off x="57150" y="10115550"/>
          <a:ext cx="2571750" cy="733425"/>
        </a:xfrm>
        <a:prstGeom prst="rect">
          <a:avLst/>
        </a:prstGeom>
        <a:noFill/>
        <a:ln>
          <a:noFill/>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rgbClr val="000000"/>
            </a:buClr>
            <a:buSzPts val="1000"/>
            <a:buFont typeface="Arial"/>
            <a:buNone/>
          </a:pPr>
          <a:r>
            <a:rPr lang="en-US" sz="1000">
              <a:solidFill>
                <a:srgbClr val="000000"/>
              </a:solidFill>
              <a:latin typeface="Calibri"/>
              <a:ea typeface="Calibri"/>
              <a:cs typeface="Calibri"/>
              <a:sym typeface="Calibri"/>
            </a:rPr>
            <a:t>If you are </a:t>
          </a:r>
          <a:r>
            <a:rPr lang="en-US" sz="1000" b="1">
              <a:solidFill>
                <a:srgbClr val="000000"/>
              </a:solidFill>
              <a:latin typeface="Calibri"/>
              <a:ea typeface="Calibri"/>
              <a:cs typeface="Calibri"/>
              <a:sym typeface="Calibri"/>
            </a:rPr>
            <a:t>not</a:t>
          </a:r>
          <a:r>
            <a:rPr lang="en-US" sz="1000">
              <a:solidFill>
                <a:srgbClr val="000000"/>
              </a:solidFill>
              <a:latin typeface="Calibri"/>
              <a:ea typeface="Calibri"/>
              <a:cs typeface="Calibri"/>
              <a:sym typeface="Calibri"/>
            </a:rPr>
            <a:t> Japanese, make sure you complet</a:t>
          </a:r>
          <a:r>
            <a:rPr lang="en-US" sz="1000" b="1">
              <a:solidFill>
                <a:srgbClr val="000000"/>
              </a:solidFill>
              <a:latin typeface="Calibri"/>
              <a:ea typeface="Calibri"/>
              <a:cs typeface="Calibri"/>
              <a:sym typeface="Calibri"/>
            </a:rPr>
            <a:t>e</a:t>
          </a:r>
          <a:r>
            <a:rPr lang="en-US" sz="1000">
              <a:solidFill>
                <a:srgbClr val="000000"/>
              </a:solidFill>
              <a:latin typeface="Calibri"/>
              <a:ea typeface="Calibri"/>
              <a:cs typeface="Calibri"/>
              <a:sym typeface="Calibri"/>
            </a:rPr>
            <a:t> and chec</a:t>
          </a:r>
          <a:r>
            <a:rPr lang="en-US" sz="1000" b="0">
              <a:solidFill>
                <a:srgbClr val="000000"/>
              </a:solidFill>
              <a:latin typeface="Calibri"/>
              <a:ea typeface="Calibri"/>
              <a:cs typeface="Calibri"/>
              <a:sym typeface="Calibri"/>
            </a:rPr>
            <a:t>k</a:t>
          </a:r>
          <a:r>
            <a:rPr lang="en-US" sz="1000">
              <a:solidFill>
                <a:srgbClr val="000000"/>
              </a:solidFill>
              <a:latin typeface="Calibri"/>
              <a:ea typeface="Calibri"/>
              <a:cs typeface="Calibri"/>
              <a:sym typeface="Calibri"/>
            </a:rPr>
            <a:t> </a:t>
          </a:r>
          <a:r>
            <a:rPr lang="en-US" sz="1100">
              <a:solidFill>
                <a:srgbClr val="000000"/>
              </a:solidFill>
              <a:latin typeface="Calibri"/>
              <a:ea typeface="Calibri"/>
              <a:cs typeface="Calibri"/>
              <a:sym typeface="Calibri"/>
            </a:rPr>
            <a:t>☑</a:t>
          </a:r>
          <a:r>
            <a:rPr lang="en-US" sz="1000" b="1">
              <a:solidFill>
                <a:srgbClr val="000000"/>
              </a:solidFill>
              <a:latin typeface="Calibri"/>
              <a:ea typeface="Calibri"/>
              <a:cs typeface="Calibri"/>
              <a:sym typeface="Calibri"/>
            </a:rPr>
            <a:t>everything on </a:t>
          </a:r>
          <a:r>
            <a:rPr lang="en-US" sz="1000">
              <a:solidFill>
                <a:srgbClr val="000000"/>
              </a:solidFill>
              <a:latin typeface="Calibri"/>
              <a:ea typeface="Calibri"/>
              <a:cs typeface="Calibri"/>
              <a:sym typeface="Calibri"/>
            </a:rPr>
            <a:t>the checklist on the right side before submitting this form.</a:t>
          </a:r>
          <a:endParaRPr sz="1000">
            <a:solidFill>
              <a:srgbClr val="000000"/>
            </a:solidFill>
          </a:endParaRPr>
        </a:p>
      </xdr:txBody>
    </xdr:sp>
    <xdr:clientData fLocksWithSheet="0"/>
  </xdr:oneCellAnchor>
  <xdr:oneCellAnchor>
    <xdr:from>
      <xdr:col>4</xdr:col>
      <xdr:colOff>200025</xdr:colOff>
      <xdr:row>34</xdr:row>
      <xdr:rowOff>76200</xdr:rowOff>
    </xdr:from>
    <xdr:ext cx="409575" cy="371475"/>
    <xdr:sp macro="" textlink="">
      <xdr:nvSpPr>
        <xdr:cNvPr id="45" name="Shape 46">
          <a:extLst>
            <a:ext uri="{FF2B5EF4-FFF2-40B4-BE49-F238E27FC236}">
              <a16:creationId xmlns:a16="http://schemas.microsoft.com/office/drawing/2014/main" id="{71A73F4A-BABA-4A31-961B-23BF5DC38D92}"/>
            </a:ext>
          </a:extLst>
        </xdr:cNvPr>
        <xdr:cNvSpPr txBox="1"/>
      </xdr:nvSpPr>
      <xdr:spPr>
        <a:xfrm>
          <a:off x="2914650" y="11468100"/>
          <a:ext cx="409575" cy="3714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Ex.</a:t>
          </a:r>
          <a:endParaRPr sz="1000"/>
        </a:p>
      </xdr:txBody>
    </xdr:sp>
    <xdr:clientData fLocksWithSheet="0"/>
  </xdr:oneCellAnchor>
  <xdr:oneCellAnchor>
    <xdr:from>
      <xdr:col>1</xdr:col>
      <xdr:colOff>-9525</xdr:colOff>
      <xdr:row>0</xdr:row>
      <xdr:rowOff>228600</xdr:rowOff>
    </xdr:from>
    <xdr:ext cx="6838950" cy="1943100"/>
    <xdr:sp macro="" textlink="">
      <xdr:nvSpPr>
        <xdr:cNvPr id="46" name="Shape 47">
          <a:extLst>
            <a:ext uri="{FF2B5EF4-FFF2-40B4-BE49-F238E27FC236}">
              <a16:creationId xmlns:a16="http://schemas.microsoft.com/office/drawing/2014/main" id="{D614255C-72C1-48ED-BF57-2BD9B17CCA81}"/>
            </a:ext>
          </a:extLst>
        </xdr:cNvPr>
        <xdr:cNvSpPr txBox="1"/>
      </xdr:nvSpPr>
      <xdr:spPr>
        <a:xfrm>
          <a:off x="1247775" y="228600"/>
          <a:ext cx="6838950" cy="1943100"/>
        </a:xfrm>
        <a:prstGeom prst="rect">
          <a:avLst/>
        </a:prstGeom>
        <a:solidFill>
          <a:schemeClr val="lt1"/>
        </a:solidFill>
        <a:ln w="44450" cap="flat" cmpd="sng">
          <a:solidFill>
            <a:schemeClr val="accent1"/>
          </a:solidFill>
          <a:prstDash val="solid"/>
          <a:round/>
          <a:headEnd type="none" w="sm" len="sm"/>
          <a:tailEnd type="none" w="sm" len="sm"/>
        </a:ln>
      </xdr:spPr>
      <xdr:txBody>
        <a:bodyPr spcFirstLastPara="1" wrap="square" lIns="91425" tIns="45700" rIns="91425" bIns="45700" anchor="ctr" anchorCtr="1">
          <a:noAutofit/>
        </a:bodyPr>
        <a:lstStyle/>
        <a:p>
          <a:pPr algn="ctr" rtl="0"/>
          <a:r>
            <a:rPr lang="en-US" altLang="ja-JP" sz="3000" b="1">
              <a:effectLst/>
              <a:latin typeface="Arial" panose="020B0604020202020204" pitchFamily="34" charset="0"/>
              <a:ea typeface="+mn-ea"/>
              <a:cs typeface="Arial" panose="020B0604020202020204" pitchFamily="34" charset="0"/>
            </a:rPr>
            <a:t>No entry required</a:t>
          </a:r>
          <a:endParaRPr lang="ja-JP" altLang="ja-JP" sz="3000">
            <a:effectLst/>
            <a:latin typeface="Arial" panose="020B0604020202020204" pitchFamily="34" charset="0"/>
            <a:cs typeface="Arial" panose="020B0604020202020204" pitchFamily="34" charset="0"/>
          </a:endParaRPr>
        </a:p>
        <a:p>
          <a:pPr algn="ctr" rtl="0"/>
          <a:r>
            <a:rPr lang="en-US" altLang="ja-JP" sz="1200" b="1">
              <a:effectLst/>
              <a:latin typeface="Arial" panose="020B0604020202020204" pitchFamily="34" charset="0"/>
              <a:ea typeface="+mn-ea"/>
              <a:cs typeface="Arial" panose="020B0604020202020204" pitchFamily="34" charset="0"/>
            </a:rPr>
            <a:t>When you fill in the input fields (red boxes), the information will be automatically reflected.　Please make sure that the information reflected in the form is correct.</a:t>
          </a:r>
          <a:endParaRPr lang="ja-JP" altLang="ja-JP" sz="1200">
            <a:effectLst/>
            <a:latin typeface="Arial" panose="020B0604020202020204" pitchFamily="34" charset="0"/>
            <a:cs typeface="Arial" panose="020B0604020202020204" pitchFamily="34" charset="0"/>
          </a:endParaRPr>
        </a:p>
      </xdr:txBody>
    </xdr:sp>
    <xdr:clientData fLocksWithSheet="0"/>
  </xdr:oneCellAnchor>
  <xdr:oneCellAnchor>
    <xdr:from>
      <xdr:col>2</xdr:col>
      <xdr:colOff>66675</xdr:colOff>
      <xdr:row>12</xdr:row>
      <xdr:rowOff>142875</xdr:rowOff>
    </xdr:from>
    <xdr:ext cx="1724025" cy="247650"/>
    <xdr:sp macro="" textlink="">
      <xdr:nvSpPr>
        <xdr:cNvPr id="47" name="Shape 48">
          <a:extLst>
            <a:ext uri="{FF2B5EF4-FFF2-40B4-BE49-F238E27FC236}">
              <a16:creationId xmlns:a16="http://schemas.microsoft.com/office/drawing/2014/main" id="{587CFA3D-45AC-410B-9FB0-8B528EE8E6C7}"/>
            </a:ext>
          </a:extLst>
        </xdr:cNvPr>
        <xdr:cNvSpPr txBox="1"/>
      </xdr:nvSpPr>
      <xdr:spPr>
        <a:xfrm>
          <a:off x="2190750" y="2514600"/>
          <a:ext cx="17240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New registration</a:t>
          </a:r>
          <a:endParaRPr sz="1000"/>
        </a:p>
      </xdr:txBody>
    </xdr:sp>
    <xdr:clientData fLocksWithSheet="0"/>
  </xdr:oneCellAnchor>
  <xdr:oneCellAnchor>
    <xdr:from>
      <xdr:col>1</xdr:col>
      <xdr:colOff>38100</xdr:colOff>
      <xdr:row>12</xdr:row>
      <xdr:rowOff>361950</xdr:rowOff>
    </xdr:from>
    <xdr:ext cx="904875" cy="514350"/>
    <xdr:sp macro="" textlink="">
      <xdr:nvSpPr>
        <xdr:cNvPr id="48" name="Shape 49">
          <a:extLst>
            <a:ext uri="{FF2B5EF4-FFF2-40B4-BE49-F238E27FC236}">
              <a16:creationId xmlns:a16="http://schemas.microsoft.com/office/drawing/2014/main" id="{C5BC3243-DC0E-4504-AA70-1606812038A4}"/>
            </a:ext>
          </a:extLst>
        </xdr:cNvPr>
        <xdr:cNvSpPr txBox="1"/>
      </xdr:nvSpPr>
      <xdr:spPr>
        <a:xfrm>
          <a:off x="1295400" y="2733675"/>
          <a:ext cx="904875" cy="5143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Employment</a:t>
          </a:r>
          <a:endParaRPr sz="1400"/>
        </a:p>
        <a:p>
          <a:pPr marL="0" lvl="0" indent="0" algn="l" rtl="0">
            <a:spcBef>
              <a:spcPts val="0"/>
            </a:spcBef>
            <a:spcAft>
              <a:spcPts val="0"/>
            </a:spcAft>
            <a:buNone/>
          </a:pPr>
          <a:r>
            <a:rPr lang="en-US" sz="1000">
              <a:solidFill>
                <a:schemeClr val="dk1"/>
              </a:solidFill>
              <a:latin typeface="Calibri"/>
              <a:ea typeface="Calibri"/>
              <a:cs typeface="Calibri"/>
              <a:sym typeface="Calibri"/>
            </a:rPr>
            <a:t>status</a:t>
          </a:r>
          <a:endParaRPr sz="1000"/>
        </a:p>
      </xdr:txBody>
    </xdr:sp>
    <xdr:clientData fLocksWithSheet="0"/>
  </xdr:oneCellAnchor>
  <xdr:oneCellAnchor>
    <xdr:from>
      <xdr:col>2</xdr:col>
      <xdr:colOff>76200</xdr:colOff>
      <xdr:row>13</xdr:row>
      <xdr:rowOff>123825</xdr:rowOff>
    </xdr:from>
    <xdr:ext cx="1990725" cy="257175"/>
    <xdr:sp macro="" textlink="">
      <xdr:nvSpPr>
        <xdr:cNvPr id="49" name="Shape 50">
          <a:extLst>
            <a:ext uri="{FF2B5EF4-FFF2-40B4-BE49-F238E27FC236}">
              <a16:creationId xmlns:a16="http://schemas.microsoft.com/office/drawing/2014/main" id="{4FC4389C-D6CC-460C-AE97-17793A8C9EAD}"/>
            </a:ext>
          </a:extLst>
        </xdr:cNvPr>
        <xdr:cNvSpPr txBox="1"/>
      </xdr:nvSpPr>
      <xdr:spPr>
        <a:xfrm>
          <a:off x="2200275" y="2876550"/>
          <a:ext cx="1990725" cy="2571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Regular employee </a:t>
          </a:r>
          <a:endParaRPr sz="1000"/>
        </a:p>
      </xdr:txBody>
    </xdr:sp>
    <xdr:clientData fLocksWithSheet="0"/>
  </xdr:oneCellAnchor>
  <xdr:oneCellAnchor>
    <xdr:from>
      <xdr:col>6</xdr:col>
      <xdr:colOff>238125</xdr:colOff>
      <xdr:row>12</xdr:row>
      <xdr:rowOff>142875</xdr:rowOff>
    </xdr:from>
    <xdr:ext cx="2047875" cy="247650"/>
    <xdr:sp macro="" textlink="">
      <xdr:nvSpPr>
        <xdr:cNvPr id="50" name="Shape 51">
          <a:extLst>
            <a:ext uri="{FF2B5EF4-FFF2-40B4-BE49-F238E27FC236}">
              <a16:creationId xmlns:a16="http://schemas.microsoft.com/office/drawing/2014/main" id="{1EDEE3EC-88FC-4DF9-9F3C-4D8B186CCF32}"/>
            </a:ext>
          </a:extLst>
        </xdr:cNvPr>
        <xdr:cNvSpPr txBox="1"/>
      </xdr:nvSpPr>
      <xdr:spPr>
        <a:xfrm>
          <a:off x="3543300" y="2514600"/>
          <a:ext cx="204787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Registration as agent</a:t>
          </a:r>
          <a:endParaRPr sz="1000"/>
        </a:p>
      </xdr:txBody>
    </xdr:sp>
    <xdr:clientData fLocksWithSheet="0"/>
  </xdr:oneCellAnchor>
  <xdr:oneCellAnchor>
    <xdr:from>
      <xdr:col>13</xdr:col>
      <xdr:colOff>123825</xdr:colOff>
      <xdr:row>12</xdr:row>
      <xdr:rowOff>142875</xdr:rowOff>
    </xdr:from>
    <xdr:ext cx="2171700" cy="285750"/>
    <xdr:sp macro="" textlink="">
      <xdr:nvSpPr>
        <xdr:cNvPr id="51" name="Shape 52">
          <a:extLst>
            <a:ext uri="{FF2B5EF4-FFF2-40B4-BE49-F238E27FC236}">
              <a16:creationId xmlns:a16="http://schemas.microsoft.com/office/drawing/2014/main" id="{C541E1E4-2929-4027-9C16-3F3879DE8B96}"/>
            </a:ext>
          </a:extLst>
        </xdr:cNvPr>
        <xdr:cNvSpPr txBox="1"/>
      </xdr:nvSpPr>
      <xdr:spPr>
        <a:xfrm>
          <a:off x="5495925" y="2514600"/>
          <a:ext cx="2171700" cy="2857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Change of bank account</a:t>
          </a:r>
          <a:endParaRPr sz="1000"/>
        </a:p>
      </xdr:txBody>
    </xdr:sp>
    <xdr:clientData fLocksWithSheet="0"/>
  </xdr:oneCellAnchor>
  <xdr:oneCellAnchor>
    <xdr:from>
      <xdr:col>19</xdr:col>
      <xdr:colOff>57150</xdr:colOff>
      <xdr:row>12</xdr:row>
      <xdr:rowOff>133350</xdr:rowOff>
    </xdr:from>
    <xdr:ext cx="2200275" cy="285750"/>
    <xdr:sp macro="" textlink="">
      <xdr:nvSpPr>
        <xdr:cNvPr id="52" name="Shape 53">
          <a:extLst>
            <a:ext uri="{FF2B5EF4-FFF2-40B4-BE49-F238E27FC236}">
              <a16:creationId xmlns:a16="http://schemas.microsoft.com/office/drawing/2014/main" id="{372A7DC9-5FCD-414E-B727-B87F4208A37F}"/>
            </a:ext>
          </a:extLst>
        </xdr:cNvPr>
        <xdr:cNvSpPr txBox="1"/>
      </xdr:nvSpPr>
      <xdr:spPr>
        <a:xfrm>
          <a:off x="7200900" y="2505075"/>
          <a:ext cx="2200275" cy="2857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Change of address	</a:t>
          </a:r>
          <a:endParaRPr sz="1000"/>
        </a:p>
      </xdr:txBody>
    </xdr:sp>
    <xdr:clientData fLocksWithSheet="0"/>
  </xdr:oneCellAnchor>
  <xdr:oneCellAnchor>
    <xdr:from>
      <xdr:col>6</xdr:col>
      <xdr:colOff>238125</xdr:colOff>
      <xdr:row>13</xdr:row>
      <xdr:rowOff>114300</xdr:rowOff>
    </xdr:from>
    <xdr:ext cx="2028825" cy="285750"/>
    <xdr:sp macro="" textlink="">
      <xdr:nvSpPr>
        <xdr:cNvPr id="53" name="Shape 54">
          <a:extLst>
            <a:ext uri="{FF2B5EF4-FFF2-40B4-BE49-F238E27FC236}">
              <a16:creationId xmlns:a16="http://schemas.microsoft.com/office/drawing/2014/main" id="{1A1EB64A-1BFF-4F87-BFFE-0932B9D5BABB}"/>
            </a:ext>
          </a:extLst>
        </xdr:cNvPr>
        <xdr:cNvSpPr txBox="1"/>
      </xdr:nvSpPr>
      <xdr:spPr>
        <a:xfrm>
          <a:off x="3543300" y="2867025"/>
          <a:ext cx="2028825" cy="2857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 Non-regular employee      </a:t>
          </a:r>
          <a:endParaRPr sz="1000"/>
        </a:p>
      </xdr:txBody>
    </xdr:sp>
    <xdr:clientData fLocksWithSheet="0"/>
  </xdr:oneCellAnchor>
  <xdr:oneCellAnchor>
    <xdr:from>
      <xdr:col>13</xdr:col>
      <xdr:colOff>161925</xdr:colOff>
      <xdr:row>13</xdr:row>
      <xdr:rowOff>123825</xdr:rowOff>
    </xdr:from>
    <xdr:ext cx="1590675" cy="276225"/>
    <xdr:sp macro="" textlink="">
      <xdr:nvSpPr>
        <xdr:cNvPr id="54" name="Shape 55">
          <a:extLst>
            <a:ext uri="{FF2B5EF4-FFF2-40B4-BE49-F238E27FC236}">
              <a16:creationId xmlns:a16="http://schemas.microsoft.com/office/drawing/2014/main" id="{FCB47178-CF34-4A98-9348-D34EC77109BE}"/>
            </a:ext>
          </a:extLst>
        </xdr:cNvPr>
        <xdr:cNvSpPr txBox="1"/>
      </xdr:nvSpPr>
      <xdr:spPr>
        <a:xfrm>
          <a:off x="5534025" y="2876550"/>
          <a:ext cx="1590675" cy="2762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  Student  </a:t>
          </a:r>
          <a:endParaRPr sz="1000"/>
        </a:p>
      </xdr:txBody>
    </xdr:sp>
    <xdr:clientData fLocksWithSheet="0"/>
  </xdr:oneCellAnchor>
  <xdr:oneCellAnchor>
    <xdr:from>
      <xdr:col>6</xdr:col>
      <xdr:colOff>238125</xdr:colOff>
      <xdr:row>13</xdr:row>
      <xdr:rowOff>114300</xdr:rowOff>
    </xdr:from>
    <xdr:ext cx="2028825" cy="285750"/>
    <xdr:sp macro="" textlink="">
      <xdr:nvSpPr>
        <xdr:cNvPr id="55" name="Shape 56">
          <a:extLst>
            <a:ext uri="{FF2B5EF4-FFF2-40B4-BE49-F238E27FC236}">
              <a16:creationId xmlns:a16="http://schemas.microsoft.com/office/drawing/2014/main" id="{8EF1A22A-A706-4378-9232-A926CCE909D8}"/>
            </a:ext>
          </a:extLst>
        </xdr:cNvPr>
        <xdr:cNvSpPr txBox="1"/>
      </xdr:nvSpPr>
      <xdr:spPr>
        <a:xfrm>
          <a:off x="3543300" y="2867025"/>
          <a:ext cx="2028825" cy="2857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 Non-regular employee      </a:t>
          </a:r>
          <a:endParaRPr sz="1000"/>
        </a:p>
      </xdr:txBody>
    </xdr:sp>
    <xdr:clientData fLocksWithSheet="0"/>
  </xdr:oneCellAnchor>
  <xdr:oneCellAnchor>
    <xdr:from>
      <xdr:col>13</xdr:col>
      <xdr:colOff>161925</xdr:colOff>
      <xdr:row>13</xdr:row>
      <xdr:rowOff>123825</xdr:rowOff>
    </xdr:from>
    <xdr:ext cx="1590675" cy="276225"/>
    <xdr:sp macro="" textlink="">
      <xdr:nvSpPr>
        <xdr:cNvPr id="56" name="Shape 57">
          <a:extLst>
            <a:ext uri="{FF2B5EF4-FFF2-40B4-BE49-F238E27FC236}">
              <a16:creationId xmlns:a16="http://schemas.microsoft.com/office/drawing/2014/main" id="{7AFCDE0F-28E5-4CEE-9236-DB3DA23E0BA8}"/>
            </a:ext>
          </a:extLst>
        </xdr:cNvPr>
        <xdr:cNvSpPr txBox="1"/>
      </xdr:nvSpPr>
      <xdr:spPr>
        <a:xfrm>
          <a:off x="5534025" y="2876550"/>
          <a:ext cx="1590675" cy="2762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  Student  </a:t>
          </a:r>
          <a:endParaRPr sz="10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Z1000"/>
  <sheetViews>
    <sheetView tabSelected="1" zoomScale="85" zoomScaleNormal="85" workbookViewId="0">
      <pane ySplit="1" topLeftCell="A2" activePane="bottomLeft" state="frozen"/>
      <selection pane="bottomLeft" activeCell="G21" sqref="G21"/>
    </sheetView>
  </sheetViews>
  <sheetFormatPr defaultColWidth="14.44140625" defaultRowHeight="15" customHeight="1"/>
  <cols>
    <col min="1" max="1" width="18.88671875" customWidth="1"/>
    <col min="2" max="2" width="13" customWidth="1"/>
    <col min="3" max="25" width="4.44140625" customWidth="1"/>
    <col min="26" max="27" width="4.88671875" customWidth="1"/>
    <col min="28" max="28" width="16.33203125" customWidth="1"/>
    <col min="29" max="29" width="8.44140625" customWidth="1"/>
    <col min="30" max="31" width="23.109375" style="106" customWidth="1"/>
    <col min="32" max="32" width="73.33203125" customWidth="1"/>
    <col min="33" max="45" width="9" customWidth="1"/>
    <col min="46" max="53" width="10.44140625" customWidth="1"/>
    <col min="54" max="75" width="9" customWidth="1"/>
  </cols>
  <sheetData>
    <row r="1" spans="1:75" ht="24.75" customHeight="1">
      <c r="A1" s="211" t="s">
        <v>0</v>
      </c>
      <c r="B1" s="171"/>
      <c r="C1" s="171"/>
      <c r="D1" s="171"/>
      <c r="E1" s="171"/>
      <c r="F1" s="171"/>
      <c r="G1" s="171"/>
      <c r="H1" s="171"/>
      <c r="I1" s="171"/>
      <c r="J1" s="171"/>
      <c r="K1" s="171"/>
      <c r="L1" s="171"/>
      <c r="M1" s="171"/>
      <c r="N1" s="171"/>
      <c r="O1" s="171"/>
      <c r="P1" s="171"/>
      <c r="Q1" s="171"/>
      <c r="R1" s="171"/>
      <c r="S1" s="171"/>
      <c r="T1" s="171"/>
      <c r="U1" s="171"/>
      <c r="V1" s="171"/>
      <c r="W1" s="171"/>
      <c r="X1" s="171"/>
      <c r="Y1" s="172"/>
      <c r="Z1" s="1"/>
      <c r="AA1" s="212" t="s">
        <v>1</v>
      </c>
      <c r="AB1" s="177"/>
      <c r="AC1" s="2" t="s">
        <v>2</v>
      </c>
      <c r="AD1" s="108" t="s">
        <v>184</v>
      </c>
      <c r="AE1" s="101" t="s">
        <v>185</v>
      </c>
      <c r="AF1" s="3" t="s">
        <v>3</v>
      </c>
      <c r="AG1" s="4"/>
      <c r="AH1" s="4"/>
      <c r="AI1" s="4"/>
      <c r="AJ1" s="4"/>
      <c r="AK1" s="4"/>
      <c r="AL1" s="4"/>
      <c r="AM1" s="4"/>
      <c r="AN1" s="4"/>
      <c r="AO1" s="4"/>
      <c r="AP1" s="4"/>
      <c r="AQ1" s="4"/>
      <c r="AR1" s="4"/>
      <c r="AS1" s="4"/>
      <c r="AT1" s="4"/>
      <c r="AU1" s="4"/>
      <c r="AV1" s="4"/>
      <c r="AW1" s="4"/>
      <c r="AX1" s="4"/>
      <c r="AY1" s="4"/>
      <c r="AZ1" s="4"/>
      <c r="BA1" s="4"/>
      <c r="BB1" s="4" t="s">
        <v>4</v>
      </c>
      <c r="BC1" s="4"/>
      <c r="BD1" s="4"/>
      <c r="BE1" s="4"/>
      <c r="BF1" s="4"/>
      <c r="BG1" s="4"/>
      <c r="BH1" s="4"/>
      <c r="BI1" s="4"/>
      <c r="BJ1" s="4"/>
      <c r="BK1" s="4"/>
      <c r="BL1" s="4"/>
      <c r="BM1" s="4"/>
      <c r="BN1" s="4"/>
      <c r="BO1" s="4"/>
      <c r="BP1" s="4"/>
      <c r="BQ1" s="4"/>
      <c r="BR1" s="4"/>
      <c r="BS1" s="4"/>
      <c r="BT1" s="4"/>
      <c r="BU1" s="4"/>
      <c r="BV1" s="4"/>
      <c r="BW1" s="4"/>
    </row>
    <row r="2" spans="1:75" ht="3" customHeight="1">
      <c r="A2" s="1"/>
      <c r="B2" s="1"/>
      <c r="C2" s="1"/>
      <c r="D2" s="1"/>
      <c r="E2" s="1"/>
      <c r="F2" s="1"/>
      <c r="G2" s="1"/>
      <c r="H2" s="1"/>
      <c r="I2" s="1"/>
      <c r="J2" s="1"/>
      <c r="K2" s="1"/>
      <c r="L2" s="1"/>
      <c r="M2" s="1"/>
      <c r="N2" s="1"/>
      <c r="O2" s="1"/>
      <c r="P2" s="1"/>
      <c r="Q2" s="1"/>
      <c r="R2" s="1"/>
      <c r="S2" s="1"/>
      <c r="T2" s="1"/>
      <c r="U2" s="1"/>
      <c r="V2" s="1"/>
      <c r="W2" s="1"/>
      <c r="X2" s="1"/>
      <c r="Y2" s="1"/>
      <c r="Z2" s="1"/>
      <c r="AA2" s="5"/>
      <c r="AB2" s="6"/>
      <c r="AC2" s="5"/>
      <c r="AD2" s="109"/>
      <c r="AE2" s="102"/>
      <c r="AF2" s="7"/>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13.5" customHeight="1">
      <c r="A3" s="1"/>
      <c r="B3" s="1"/>
      <c r="C3" s="1"/>
      <c r="D3" s="1"/>
      <c r="E3" s="1"/>
      <c r="F3" s="1"/>
      <c r="G3" s="1"/>
      <c r="H3" s="1"/>
      <c r="I3" s="1"/>
      <c r="J3" s="1"/>
      <c r="K3" s="1"/>
      <c r="L3" s="1"/>
      <c r="M3" s="1"/>
      <c r="N3" s="1"/>
      <c r="O3" s="1"/>
      <c r="P3" s="8"/>
      <c r="Q3" s="8"/>
      <c r="R3" s="8"/>
      <c r="S3" s="8"/>
      <c r="T3" s="9"/>
      <c r="U3" s="10" t="s">
        <v>5</v>
      </c>
      <c r="V3" s="213">
        <f ca="1">TODAY()</f>
        <v>44804</v>
      </c>
      <c r="W3" s="171"/>
      <c r="X3" s="171"/>
      <c r="Y3" s="172"/>
      <c r="Z3" s="1"/>
      <c r="AA3" s="139" t="s">
        <v>6</v>
      </c>
      <c r="AB3" s="216" t="s">
        <v>7</v>
      </c>
      <c r="AC3" s="214" t="s">
        <v>8</v>
      </c>
      <c r="AD3" s="259"/>
      <c r="AE3" s="216" t="s">
        <v>9</v>
      </c>
      <c r="AF3" s="257" t="s">
        <v>10</v>
      </c>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row>
    <row r="4" spans="1:75" ht="5.25" customHeight="1">
      <c r="A4" s="11"/>
      <c r="B4" s="11"/>
      <c r="C4" s="11"/>
      <c r="D4" s="11"/>
      <c r="E4" s="11"/>
      <c r="F4" s="11"/>
      <c r="G4" s="11"/>
      <c r="H4" s="11"/>
      <c r="I4" s="11"/>
      <c r="J4" s="11"/>
      <c r="K4" s="11"/>
      <c r="L4" s="11"/>
      <c r="M4" s="11"/>
      <c r="N4" s="11"/>
      <c r="O4" s="11"/>
      <c r="P4" s="11"/>
      <c r="Q4" s="11"/>
      <c r="R4" s="11"/>
      <c r="S4" s="11"/>
      <c r="T4" s="11"/>
      <c r="U4" s="11"/>
      <c r="V4" s="11"/>
      <c r="W4" s="11"/>
      <c r="X4" s="11"/>
      <c r="Y4" s="1"/>
      <c r="Z4" s="1"/>
      <c r="AA4" s="140"/>
      <c r="AB4" s="217"/>
      <c r="AC4" s="215"/>
      <c r="AD4" s="260"/>
      <c r="AE4" s="256"/>
      <c r="AF4" s="258"/>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row>
    <row r="5" spans="1:75" ht="18" customHeight="1">
      <c r="A5" s="12" t="s">
        <v>11</v>
      </c>
      <c r="B5" s="12"/>
      <c r="C5" s="12"/>
      <c r="D5" s="12"/>
      <c r="E5" s="12"/>
      <c r="F5" s="12"/>
      <c r="G5" s="12"/>
      <c r="H5" s="12"/>
      <c r="I5" s="12"/>
      <c r="J5" s="12"/>
      <c r="K5" s="12"/>
      <c r="L5" s="12"/>
      <c r="M5" s="12"/>
      <c r="N5" s="12"/>
      <c r="O5" s="12"/>
      <c r="P5" s="12"/>
      <c r="Q5" s="12"/>
      <c r="R5" s="12"/>
      <c r="S5" s="12"/>
      <c r="T5" s="12"/>
      <c r="U5" s="12"/>
      <c r="V5" s="12"/>
      <c r="W5" s="12"/>
      <c r="X5" s="12"/>
      <c r="Y5" s="12"/>
      <c r="Z5" s="12"/>
      <c r="AA5" s="140"/>
      <c r="AB5" s="216" t="s">
        <v>12</v>
      </c>
      <c r="AC5" s="214" t="s">
        <v>8</v>
      </c>
      <c r="AD5" s="187"/>
      <c r="AE5" s="216" t="s">
        <v>13</v>
      </c>
      <c r="AF5" s="257" t="s">
        <v>14</v>
      </c>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row>
    <row r="6" spans="1:75" ht="12.75" customHeight="1">
      <c r="A6" s="14"/>
      <c r="B6" s="14"/>
      <c r="C6" s="14"/>
      <c r="D6" s="14"/>
      <c r="E6" s="14"/>
      <c r="F6" s="14"/>
      <c r="G6" s="14"/>
      <c r="H6" s="14"/>
      <c r="I6" s="14"/>
      <c r="J6" s="14"/>
      <c r="K6" s="14"/>
      <c r="L6" s="14"/>
      <c r="M6" s="14"/>
      <c r="N6" s="14"/>
      <c r="O6" s="14"/>
      <c r="P6" s="14"/>
      <c r="Q6" s="14"/>
      <c r="R6" s="14"/>
      <c r="S6" s="14"/>
      <c r="T6" s="14"/>
      <c r="U6" s="14"/>
      <c r="V6" s="14"/>
      <c r="W6" s="14"/>
      <c r="X6" s="14"/>
      <c r="Y6" s="12"/>
      <c r="Z6" s="12"/>
      <c r="AA6" s="140"/>
      <c r="AB6" s="217"/>
      <c r="AC6" s="215"/>
      <c r="AD6" s="188"/>
      <c r="AE6" s="256"/>
      <c r="AF6" s="258"/>
      <c r="AG6" s="13"/>
      <c r="AH6" s="13"/>
      <c r="AI6" s="13"/>
      <c r="AJ6" s="13"/>
      <c r="AK6" s="13"/>
      <c r="AL6" s="13"/>
      <c r="AM6" s="13"/>
      <c r="AN6" s="13"/>
      <c r="AO6" s="13"/>
      <c r="AP6" s="13"/>
      <c r="AQ6" s="13"/>
      <c r="AR6" s="13"/>
      <c r="AS6" s="13"/>
      <c r="AT6" s="4"/>
      <c r="AU6" s="4"/>
      <c r="AV6" s="4"/>
      <c r="AW6" s="4"/>
      <c r="AX6" s="4"/>
      <c r="AY6" s="4"/>
      <c r="AZ6" s="4"/>
      <c r="BA6" s="4" t="s">
        <v>135</v>
      </c>
      <c r="BB6" s="15" t="s">
        <v>15</v>
      </c>
      <c r="BC6" s="15" t="s">
        <v>16</v>
      </c>
      <c r="BD6" s="15" t="s">
        <v>17</v>
      </c>
      <c r="BE6" s="15" t="s">
        <v>18</v>
      </c>
      <c r="BF6" s="15" t="s">
        <v>19</v>
      </c>
      <c r="BG6" s="15" t="s">
        <v>20</v>
      </c>
      <c r="BH6" s="15" t="s">
        <v>21</v>
      </c>
      <c r="BI6" s="15" t="s">
        <v>22</v>
      </c>
      <c r="BJ6" s="13"/>
      <c r="BK6" s="13"/>
      <c r="BL6" s="13"/>
      <c r="BM6" s="13"/>
      <c r="BN6" s="13"/>
      <c r="BO6" s="13"/>
      <c r="BP6" s="13"/>
      <c r="BQ6" s="13"/>
      <c r="BR6" s="13"/>
      <c r="BS6" s="13"/>
      <c r="BT6" s="13"/>
      <c r="BU6" s="13"/>
      <c r="BV6" s="13"/>
      <c r="BW6" s="13"/>
    </row>
    <row r="7" spans="1:75" ht="27" customHeight="1">
      <c r="A7" s="14"/>
      <c r="B7" s="14"/>
      <c r="C7" s="14"/>
      <c r="D7" s="14"/>
      <c r="E7" s="14"/>
      <c r="F7" s="14"/>
      <c r="G7" s="14"/>
      <c r="H7" s="14"/>
      <c r="I7" s="14"/>
      <c r="J7" s="14"/>
      <c r="K7" s="14"/>
      <c r="L7" s="14"/>
      <c r="M7" s="14"/>
      <c r="N7" s="14"/>
      <c r="O7" s="14"/>
      <c r="P7" s="14"/>
      <c r="Q7" s="14"/>
      <c r="R7" s="14"/>
      <c r="S7" s="14"/>
      <c r="T7" s="14"/>
      <c r="U7" s="14"/>
      <c r="V7" s="14"/>
      <c r="W7" s="14"/>
      <c r="X7" s="14"/>
      <c r="Y7" s="12"/>
      <c r="Z7" s="12"/>
      <c r="AA7" s="140"/>
      <c r="AB7" s="216" t="s">
        <v>23</v>
      </c>
      <c r="AC7" s="214" t="s">
        <v>8</v>
      </c>
      <c r="AD7" s="187"/>
      <c r="AE7" s="216" t="s">
        <v>24</v>
      </c>
      <c r="AF7" s="257" t="s">
        <v>14</v>
      </c>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row>
    <row r="8" spans="1:75" ht="14.25" customHeight="1">
      <c r="A8" s="12" t="s">
        <v>25</v>
      </c>
      <c r="B8" s="12"/>
      <c r="C8" s="12"/>
      <c r="D8" s="12"/>
      <c r="E8" s="12"/>
      <c r="F8" s="12"/>
      <c r="G8" s="12"/>
      <c r="H8" s="12"/>
      <c r="I8" s="12"/>
      <c r="J8" s="12"/>
      <c r="K8" s="12"/>
      <c r="L8" s="12"/>
      <c r="M8" s="12"/>
      <c r="N8" s="12"/>
      <c r="O8" s="12"/>
      <c r="P8" s="12"/>
      <c r="Q8" s="12"/>
      <c r="R8" s="12"/>
      <c r="S8" s="12"/>
      <c r="T8" s="12"/>
      <c r="U8" s="12"/>
      <c r="V8" s="12"/>
      <c r="W8" s="12"/>
      <c r="X8" s="12"/>
      <c r="Y8" s="12"/>
      <c r="Z8" s="12"/>
      <c r="AA8" s="140"/>
      <c r="AB8" s="217"/>
      <c r="AC8" s="215"/>
      <c r="AD8" s="188"/>
      <c r="AE8" s="256"/>
      <c r="AF8" s="258"/>
      <c r="AG8" s="13"/>
      <c r="AH8" s="13"/>
      <c r="AI8" s="13"/>
      <c r="AJ8" s="13"/>
      <c r="AK8" s="13"/>
      <c r="AL8" s="13"/>
      <c r="AM8" s="13"/>
      <c r="AN8" s="13"/>
      <c r="AO8" s="13"/>
      <c r="AP8" s="13"/>
      <c r="AQ8" s="13"/>
      <c r="AR8" s="13"/>
      <c r="AS8" s="13"/>
      <c r="AT8" s="4"/>
      <c r="AU8" s="4"/>
      <c r="AV8" s="4"/>
      <c r="AW8" s="4"/>
      <c r="AX8" s="4"/>
      <c r="AY8" s="4"/>
      <c r="AZ8" s="4"/>
      <c r="BA8" s="4" t="s">
        <v>136</v>
      </c>
      <c r="BB8" s="15" t="s">
        <v>26</v>
      </c>
      <c r="BC8" s="15" t="s">
        <v>27</v>
      </c>
      <c r="BD8" s="15" t="s">
        <v>28</v>
      </c>
      <c r="BE8" s="15" t="s">
        <v>29</v>
      </c>
      <c r="BF8" s="15" t="s">
        <v>30</v>
      </c>
      <c r="BG8" s="15" t="s">
        <v>31</v>
      </c>
      <c r="BH8" s="15" t="s">
        <v>32</v>
      </c>
      <c r="BI8" s="15" t="s">
        <v>33</v>
      </c>
      <c r="BJ8" s="13"/>
      <c r="BK8" s="13"/>
      <c r="BL8" s="13"/>
      <c r="BM8" s="13"/>
      <c r="BN8" s="13"/>
      <c r="BO8" s="13"/>
      <c r="BP8" s="13"/>
      <c r="BQ8" s="13"/>
      <c r="BR8" s="13"/>
      <c r="BS8" s="13"/>
      <c r="BT8" s="13"/>
      <c r="BU8" s="13"/>
      <c r="BV8" s="13"/>
      <c r="BW8" s="13"/>
    </row>
    <row r="9" spans="1:75" ht="14.25" customHeight="1">
      <c r="A9" s="12"/>
      <c r="B9" s="12"/>
      <c r="C9" s="12"/>
      <c r="D9" s="12"/>
      <c r="E9" s="12"/>
      <c r="F9" s="12"/>
      <c r="G9" s="12"/>
      <c r="H9" s="12"/>
      <c r="I9" s="12"/>
      <c r="J9" s="12"/>
      <c r="K9" s="12"/>
      <c r="L9" s="12"/>
      <c r="M9" s="12"/>
      <c r="N9" s="12"/>
      <c r="O9" s="12"/>
      <c r="P9" s="12"/>
      <c r="Q9" s="12"/>
      <c r="R9" s="12"/>
      <c r="S9" s="12"/>
      <c r="T9" s="12"/>
      <c r="U9" s="12"/>
      <c r="V9" s="12"/>
      <c r="W9" s="12"/>
      <c r="X9" s="12"/>
      <c r="Y9" s="12"/>
      <c r="Z9" s="12"/>
      <c r="AA9" s="140"/>
      <c r="AB9" s="216" t="s">
        <v>34</v>
      </c>
      <c r="AC9" s="214" t="s">
        <v>8</v>
      </c>
      <c r="AD9" s="187"/>
      <c r="AE9" s="216" t="s">
        <v>35</v>
      </c>
      <c r="AF9" s="257" t="s">
        <v>161</v>
      </c>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row>
    <row r="10" spans="1:75" ht="9.75"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40"/>
      <c r="AB10" s="217"/>
      <c r="AC10" s="215"/>
      <c r="AD10" s="188"/>
      <c r="AE10" s="256"/>
      <c r="AF10" s="258"/>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24" customHeight="1">
      <c r="A11" s="189" t="s">
        <v>36</v>
      </c>
      <c r="B11" s="171"/>
      <c r="C11" s="171"/>
      <c r="D11" s="171"/>
      <c r="E11" s="171"/>
      <c r="F11" s="171"/>
      <c r="G11" s="171"/>
      <c r="H11" s="171"/>
      <c r="I11" s="171"/>
      <c r="J11" s="171"/>
      <c r="K11" s="171"/>
      <c r="L11" s="171"/>
      <c r="M11" s="171"/>
      <c r="N11" s="171"/>
      <c r="O11" s="171"/>
      <c r="P11" s="171"/>
      <c r="Q11" s="171"/>
      <c r="R11" s="171"/>
      <c r="S11" s="171"/>
      <c r="T11" s="171"/>
      <c r="U11" s="171"/>
      <c r="V11" s="171"/>
      <c r="W11" s="171"/>
      <c r="X11" s="171"/>
      <c r="Y11" s="172"/>
      <c r="Z11" s="1"/>
      <c r="AA11" s="140"/>
      <c r="AB11" s="98" t="s">
        <v>169</v>
      </c>
      <c r="AC11" s="17" t="s">
        <v>8</v>
      </c>
      <c r="AD11" s="110"/>
      <c r="AE11" s="16" t="s">
        <v>127</v>
      </c>
      <c r="AF11" s="261" t="s">
        <v>180</v>
      </c>
      <c r="AG11" s="68"/>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20.25" customHeight="1" thickBot="1">
      <c r="A12" s="1"/>
      <c r="B12" s="1"/>
      <c r="C12" s="1"/>
      <c r="D12" s="1"/>
      <c r="E12" s="1"/>
      <c r="F12" s="1"/>
      <c r="G12" s="1"/>
      <c r="H12" s="1"/>
      <c r="I12" s="1"/>
      <c r="J12" s="1"/>
      <c r="K12" s="1"/>
      <c r="L12" s="1"/>
      <c r="M12" s="1"/>
      <c r="N12" s="1"/>
      <c r="O12" s="1"/>
      <c r="P12" s="1"/>
      <c r="Q12" s="1"/>
      <c r="R12" s="1"/>
      <c r="S12" s="1"/>
      <c r="T12" s="1"/>
      <c r="U12" s="1"/>
      <c r="V12" s="1"/>
      <c r="W12" s="1"/>
      <c r="X12" s="1"/>
      <c r="Y12" s="1"/>
      <c r="Z12" s="1"/>
      <c r="AA12" s="140"/>
      <c r="AB12" s="98" t="s">
        <v>126</v>
      </c>
      <c r="AC12" s="17" t="s">
        <v>8</v>
      </c>
      <c r="AD12" s="110"/>
      <c r="AE12" s="16" t="s">
        <v>128</v>
      </c>
      <c r="AF12" s="262"/>
      <c r="AG12" s="68"/>
    </row>
    <row r="13" spans="1:75" ht="30" customHeight="1">
      <c r="A13" s="218" t="s">
        <v>40</v>
      </c>
      <c r="B13" s="219"/>
      <c r="C13" s="220" t="str">
        <f>IF(AD35=1,BC6,BB6)</f>
        <v>　☑　新規登録</v>
      </c>
      <c r="D13" s="191"/>
      <c r="E13" s="191"/>
      <c r="F13" s="191"/>
      <c r="G13" s="190" t="str">
        <f>IF(AD35=3,BE6,BD6)</f>
        <v>　　　□ 受領代理人用登録</v>
      </c>
      <c r="H13" s="191"/>
      <c r="I13" s="191"/>
      <c r="J13" s="191"/>
      <c r="K13" s="191"/>
      <c r="L13" s="191"/>
      <c r="M13" s="191"/>
      <c r="N13" s="190" t="str">
        <f>IF(AD35=5,BG6,BF6)</f>
        <v>　　□ 銀行口座変更</v>
      </c>
      <c r="O13" s="191"/>
      <c r="P13" s="191"/>
      <c r="Q13" s="191"/>
      <c r="R13" s="191"/>
      <c r="S13" s="191"/>
      <c r="T13" s="190" t="str">
        <f>IF(AD35=7,BI6,BH6)</f>
        <v>　　□ 住所変更</v>
      </c>
      <c r="U13" s="191"/>
      <c r="V13" s="191"/>
      <c r="W13" s="191"/>
      <c r="X13" s="191"/>
      <c r="Y13" s="192"/>
      <c r="Z13" s="1"/>
      <c r="AA13" s="140"/>
      <c r="AB13" s="19" t="s">
        <v>37</v>
      </c>
      <c r="AC13" s="20" t="s">
        <v>8</v>
      </c>
      <c r="AD13" s="110"/>
      <c r="AE13" s="16" t="s">
        <v>38</v>
      </c>
      <c r="AF13" s="18" t="s">
        <v>39</v>
      </c>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row>
    <row r="14" spans="1:75" ht="30" customHeight="1">
      <c r="A14" s="193" t="s">
        <v>43</v>
      </c>
      <c r="B14" s="194"/>
      <c r="C14" s="195" t="str">
        <f>IF(AD36=2,BC8,BB8)</f>
        <v>　□ 職員</v>
      </c>
      <c r="D14" s="150"/>
      <c r="E14" s="150"/>
      <c r="F14" s="150"/>
      <c r="G14" s="196" t="str">
        <f>IF(AD36=4,BE8,BD8)</f>
        <v>　　　□ 非常勤職員</v>
      </c>
      <c r="H14" s="150"/>
      <c r="I14" s="150"/>
      <c r="J14" s="150"/>
      <c r="K14" s="150"/>
      <c r="L14" s="150"/>
      <c r="M14" s="150"/>
      <c r="N14" s="196" t="str">
        <f>IF(AD36=6,BG8,BF8)</f>
        <v>　　☑ 学生</v>
      </c>
      <c r="O14" s="150"/>
      <c r="P14" s="150"/>
      <c r="Q14" s="150"/>
      <c r="R14" s="150"/>
      <c r="S14" s="150"/>
      <c r="T14" s="196" t="str">
        <f>IF(AD36=8,BI8,BH8)</f>
        <v>　　□ 学外者</v>
      </c>
      <c r="U14" s="150"/>
      <c r="V14" s="150"/>
      <c r="W14" s="150"/>
      <c r="X14" s="150"/>
      <c r="Y14" s="151"/>
      <c r="Z14" s="1"/>
      <c r="AA14" s="140"/>
      <c r="AB14" s="16" t="s">
        <v>41</v>
      </c>
      <c r="AC14" s="17" t="s">
        <v>8</v>
      </c>
      <c r="AD14" s="110"/>
      <c r="AE14" s="103" t="s">
        <v>42</v>
      </c>
      <c r="AF14" s="18" t="s">
        <v>181</v>
      </c>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15"/>
      <c r="BK14" s="15"/>
      <c r="BL14" s="15"/>
      <c r="BM14" s="15"/>
      <c r="BN14" s="4"/>
      <c r="BO14" s="4"/>
      <c r="BP14" s="4"/>
      <c r="BQ14" s="4"/>
      <c r="BR14" s="4"/>
      <c r="BS14" s="4"/>
      <c r="BT14" s="4"/>
      <c r="BU14" s="4"/>
      <c r="BV14" s="4"/>
      <c r="BW14" s="4"/>
    </row>
    <row r="15" spans="1:75" ht="30" customHeight="1">
      <c r="A15" s="197" t="s">
        <v>47</v>
      </c>
      <c r="B15" s="143"/>
      <c r="C15" s="198" t="str">
        <f>IF(AD3="","",AD3)</f>
        <v/>
      </c>
      <c r="D15" s="156"/>
      <c r="E15" s="156"/>
      <c r="F15" s="156"/>
      <c r="G15" s="156"/>
      <c r="H15" s="156"/>
      <c r="I15" s="156"/>
      <c r="J15" s="156"/>
      <c r="K15" s="156"/>
      <c r="L15" s="156"/>
      <c r="M15" s="156"/>
      <c r="N15" s="156"/>
      <c r="O15" s="156"/>
      <c r="P15" s="156"/>
      <c r="Q15" s="156"/>
      <c r="R15" s="156"/>
      <c r="S15" s="156"/>
      <c r="T15" s="156"/>
      <c r="U15" s="156"/>
      <c r="V15" s="156"/>
      <c r="W15" s="156"/>
      <c r="X15" s="156"/>
      <c r="Y15" s="199"/>
      <c r="Z15" s="1"/>
      <c r="AA15" s="140"/>
      <c r="AB15" s="16" t="s">
        <v>44</v>
      </c>
      <c r="AC15" s="21" t="s">
        <v>45</v>
      </c>
      <c r="AD15" s="110"/>
      <c r="AE15" s="16" t="s">
        <v>46</v>
      </c>
      <c r="AF15" s="18" t="s">
        <v>177</v>
      </c>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15"/>
      <c r="BK15" s="15"/>
      <c r="BL15" s="15"/>
      <c r="BM15" s="15"/>
      <c r="BN15" s="4"/>
      <c r="BO15" s="4"/>
      <c r="BP15" s="4"/>
      <c r="BQ15" s="4"/>
      <c r="BR15" s="4"/>
      <c r="BS15" s="4"/>
      <c r="BT15" s="4"/>
      <c r="BU15" s="4"/>
      <c r="BV15" s="4"/>
      <c r="BW15" s="4"/>
    </row>
    <row r="16" spans="1:75" ht="25.5" customHeight="1">
      <c r="A16" s="142" t="s">
        <v>50</v>
      </c>
      <c r="B16" s="143"/>
      <c r="C16" s="146" t="str">
        <f>IF(AD5="","",PHONETIC(AD5))</f>
        <v/>
      </c>
      <c r="D16" s="147"/>
      <c r="E16" s="147"/>
      <c r="F16" s="147"/>
      <c r="G16" s="147"/>
      <c r="H16" s="147"/>
      <c r="I16" s="147"/>
      <c r="J16" s="147"/>
      <c r="K16" s="147"/>
      <c r="L16" s="147"/>
      <c r="M16" s="147"/>
      <c r="N16" s="147"/>
      <c r="O16" s="147"/>
      <c r="P16" s="147"/>
      <c r="Q16" s="147"/>
      <c r="R16" s="147"/>
      <c r="S16" s="147"/>
      <c r="T16" s="147"/>
      <c r="U16" s="147"/>
      <c r="V16" s="147"/>
      <c r="W16" s="147"/>
      <c r="X16" s="147"/>
      <c r="Y16" s="148"/>
      <c r="Z16" s="1"/>
      <c r="AA16" s="141"/>
      <c r="AB16" s="16" t="s">
        <v>48</v>
      </c>
      <c r="AC16" s="17" t="s">
        <v>8</v>
      </c>
      <c r="AD16" s="111"/>
      <c r="AE16" s="19">
        <v>37187</v>
      </c>
      <c r="AF16" s="18" t="s">
        <v>49</v>
      </c>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8" ht="27.75" customHeight="1">
      <c r="A17" s="144"/>
      <c r="B17" s="145"/>
      <c r="C17" s="149" t="str">
        <f>IF(AD7="","",AD7)</f>
        <v/>
      </c>
      <c r="D17" s="150"/>
      <c r="E17" s="150"/>
      <c r="F17" s="150"/>
      <c r="G17" s="150"/>
      <c r="H17" s="150"/>
      <c r="I17" s="150"/>
      <c r="J17" s="150"/>
      <c r="K17" s="150"/>
      <c r="L17" s="150"/>
      <c r="M17" s="150"/>
      <c r="N17" s="150"/>
      <c r="O17" s="150"/>
      <c r="P17" s="150"/>
      <c r="Q17" s="150"/>
      <c r="R17" s="150"/>
      <c r="S17" s="150"/>
      <c r="T17" s="150"/>
      <c r="U17" s="150"/>
      <c r="V17" s="150"/>
      <c r="W17" s="150"/>
      <c r="X17" s="150"/>
      <c r="Y17" s="151"/>
      <c r="Z17" s="1"/>
      <c r="AA17" s="139" t="s">
        <v>7</v>
      </c>
      <c r="AB17" s="23" t="s">
        <v>51</v>
      </c>
      <c r="AC17" s="24" t="s">
        <v>8</v>
      </c>
      <c r="AD17" s="112"/>
      <c r="AE17" s="23" t="s">
        <v>52</v>
      </c>
      <c r="AF17" s="25" t="s">
        <v>182</v>
      </c>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89"/>
      <c r="BY17" s="89"/>
      <c r="BZ17" s="89"/>
    </row>
    <row r="18" spans="1:78" ht="24.75" customHeight="1">
      <c r="A18" s="158" t="s">
        <v>53</v>
      </c>
      <c r="B18" s="143"/>
      <c r="C18" s="26" t="s">
        <v>54</v>
      </c>
      <c r="D18" s="152" t="str">
        <f>IF(AD9="","",ASC(AD9))</f>
        <v/>
      </c>
      <c r="E18" s="153"/>
      <c r="F18" s="153"/>
      <c r="G18" s="153"/>
      <c r="H18" s="153"/>
      <c r="I18" s="153"/>
      <c r="J18" s="153"/>
      <c r="K18" s="153"/>
      <c r="L18" s="153"/>
      <c r="M18" s="153"/>
      <c r="N18" s="153"/>
      <c r="O18" s="153"/>
      <c r="P18" s="153"/>
      <c r="Q18" s="153"/>
      <c r="R18" s="153"/>
      <c r="S18" s="153"/>
      <c r="T18" s="153"/>
      <c r="U18" s="153"/>
      <c r="V18" s="153"/>
      <c r="W18" s="153"/>
      <c r="X18" s="153"/>
      <c r="Y18" s="154"/>
      <c r="Z18" s="1"/>
      <c r="AA18" s="161"/>
      <c r="AB18" s="16" t="s">
        <v>55</v>
      </c>
      <c r="AC18" s="17" t="s">
        <v>8</v>
      </c>
      <c r="AD18" s="112"/>
      <c r="AE18" s="16" t="s">
        <v>56</v>
      </c>
      <c r="AF18" s="18" t="s">
        <v>57</v>
      </c>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89"/>
      <c r="BY18" s="89"/>
      <c r="BZ18" s="89"/>
    </row>
    <row r="19" spans="1:78" ht="26.25" customHeight="1">
      <c r="A19" s="159"/>
      <c r="B19" s="160"/>
      <c r="C19" s="149" t="str">
        <f>IF(AD11="","",DBCS(AD11)&amp;DBCS(AD12))</f>
        <v/>
      </c>
      <c r="D19" s="150"/>
      <c r="E19" s="150"/>
      <c r="F19" s="150"/>
      <c r="G19" s="150"/>
      <c r="H19" s="150"/>
      <c r="I19" s="150"/>
      <c r="J19" s="150"/>
      <c r="K19" s="150"/>
      <c r="L19" s="150"/>
      <c r="M19" s="150"/>
      <c r="N19" s="150"/>
      <c r="O19" s="150"/>
      <c r="P19" s="150"/>
      <c r="Q19" s="150"/>
      <c r="R19" s="150"/>
      <c r="S19" s="150"/>
      <c r="T19" s="150"/>
      <c r="U19" s="150"/>
      <c r="V19" s="150"/>
      <c r="W19" s="150"/>
      <c r="X19" s="150"/>
      <c r="Y19" s="151"/>
      <c r="Z19" s="1"/>
      <c r="AA19" s="161"/>
      <c r="AB19" s="16" t="s">
        <v>58</v>
      </c>
      <c r="AC19" s="17" t="s">
        <v>8</v>
      </c>
      <c r="AD19" s="110"/>
      <c r="AE19" s="104" t="s">
        <v>59</v>
      </c>
      <c r="AF19" s="18" t="s">
        <v>60</v>
      </c>
      <c r="AG19" s="4"/>
      <c r="AH19" s="4"/>
      <c r="AI19" s="4"/>
      <c r="AJ19" s="4"/>
      <c r="AK19" s="4"/>
      <c r="AL19" s="4"/>
      <c r="AM19" s="4"/>
      <c r="AN19" s="4"/>
      <c r="AO19" s="4"/>
      <c r="AP19" s="4"/>
      <c r="AQ19" s="4"/>
      <c r="AR19" s="4"/>
      <c r="AS19" s="4"/>
      <c r="AT19" s="4"/>
      <c r="AU19" s="4"/>
      <c r="AV19" s="4"/>
      <c r="AW19" s="4"/>
      <c r="AX19" s="4"/>
      <c r="AY19" s="4"/>
      <c r="AZ19" s="4"/>
      <c r="BA19" s="69" t="s">
        <v>131</v>
      </c>
      <c r="BB19" s="29" t="s">
        <v>65</v>
      </c>
      <c r="BC19" s="30" t="s">
        <v>66</v>
      </c>
      <c r="BD19" s="30" t="s">
        <v>67</v>
      </c>
      <c r="BE19" s="4"/>
      <c r="BF19" s="4"/>
      <c r="BG19" s="4"/>
      <c r="BH19" s="4"/>
      <c r="BI19" s="4"/>
      <c r="BJ19" s="4"/>
      <c r="BK19" s="4"/>
      <c r="BL19" s="4"/>
      <c r="BM19" s="4"/>
      <c r="BN19" s="4"/>
      <c r="BO19" s="4"/>
      <c r="BP19" s="4"/>
      <c r="BQ19" s="4"/>
      <c r="BR19" s="4"/>
      <c r="BS19" s="4"/>
      <c r="BT19" s="4"/>
      <c r="BU19" s="4"/>
      <c r="BV19" s="4"/>
      <c r="BW19" s="4"/>
      <c r="BX19" s="89"/>
      <c r="BY19" s="89"/>
      <c r="BZ19" s="89"/>
    </row>
    <row r="20" spans="1:78" ht="30" customHeight="1">
      <c r="A20" s="176" t="s">
        <v>61</v>
      </c>
      <c r="B20" s="177"/>
      <c r="C20" s="27" t="str">
        <f>MID(AD38,1,1)</f>
        <v/>
      </c>
      <c r="D20" s="28" t="str">
        <f>MID(AD38,2,1)</f>
        <v/>
      </c>
      <c r="E20" s="28" t="str">
        <f>MID(AD38,3,1)</f>
        <v/>
      </c>
      <c r="F20" s="28" t="str">
        <f>MID(AD38,4,1)</f>
        <v/>
      </c>
      <c r="G20" s="28" t="str">
        <f>MID(AD38,5,1)</f>
        <v/>
      </c>
      <c r="H20" s="28" t="str">
        <f>MID(AD38,6,1)</f>
        <v/>
      </c>
      <c r="I20" s="28" t="str">
        <f>MID(AD38,7,1)</f>
        <v/>
      </c>
      <c r="J20" s="28" t="str">
        <f>MID(AD38,8,1)</f>
        <v/>
      </c>
      <c r="K20" s="155" t="s">
        <v>62</v>
      </c>
      <c r="L20" s="156"/>
      <c r="M20" s="156"/>
      <c r="N20" s="156"/>
      <c r="O20" s="156"/>
      <c r="P20" s="156"/>
      <c r="Q20" s="157"/>
      <c r="R20" s="198" t="str">
        <f>IF(AD13="","",AD13)</f>
        <v/>
      </c>
      <c r="S20" s="156"/>
      <c r="T20" s="156"/>
      <c r="U20" s="156"/>
      <c r="V20" s="156"/>
      <c r="W20" s="156"/>
      <c r="X20" s="156"/>
      <c r="Y20" s="199"/>
      <c r="Z20" s="1"/>
      <c r="AA20" s="161"/>
      <c r="AB20" s="16" t="s">
        <v>63</v>
      </c>
      <c r="AC20" s="17" t="s">
        <v>8</v>
      </c>
      <c r="AD20" s="110"/>
      <c r="AE20" s="104" t="s">
        <v>64</v>
      </c>
      <c r="AF20" s="18" t="s">
        <v>176</v>
      </c>
      <c r="AG20" s="4"/>
      <c r="AH20" s="4"/>
      <c r="AI20" s="4"/>
      <c r="AJ20" s="4"/>
      <c r="AK20" s="4"/>
      <c r="AL20" s="4"/>
      <c r="AM20" s="4"/>
      <c r="AN20" s="4"/>
      <c r="AO20" s="4"/>
      <c r="AP20" s="4"/>
      <c r="AQ20" s="4"/>
      <c r="AR20" s="4"/>
      <c r="AS20" s="4"/>
      <c r="AT20" s="4"/>
      <c r="AU20" s="4"/>
      <c r="AV20" s="4"/>
      <c r="AW20" s="4"/>
      <c r="AX20" s="4"/>
      <c r="AY20" s="4"/>
      <c r="AZ20" s="4"/>
      <c r="BA20" s="37"/>
      <c r="BB20" s="4" t="str">
        <f>ASC(SUBSTITUTE(AD22,"ヴ","ｳﾞ"))</f>
        <v/>
      </c>
      <c r="BC20" s="4" t="str">
        <f>SUBSTITUTE(SUBSTITUTE(SUBSTITUTE(SUBSTITUTE(SUBSTITUTE(SUBSTITUTE(SUBSTITUTE(SUBSTITUTE(SUBSTITUTE(BB20,"ｧ","ｱ"),"ｨ","ｲ"),"ｩ","ｳ"),"ｪ","ｴ"),"ｫ","ｵ"),"ｬ","ﾔ"),"ｭ","ﾕ"),"ｮ","ﾖ"),"ｯ","ﾂ")</f>
        <v/>
      </c>
      <c r="BD20" s="4">
        <f>IF(BB20=BC20,0,1)</f>
        <v>0</v>
      </c>
      <c r="BE20" s="4" t="str">
        <f>IF(BB20=BC20,"0=カナ小文字なし","1=※カナ小文字あり※")</f>
        <v>0=カナ小文字なし</v>
      </c>
      <c r="BF20" s="4"/>
      <c r="BG20" s="4"/>
      <c r="BH20" s="4"/>
      <c r="BI20" s="4"/>
      <c r="BJ20" s="4"/>
      <c r="BK20" s="4"/>
      <c r="BL20" s="4"/>
      <c r="BM20" s="4"/>
      <c r="BN20" s="4"/>
      <c r="BO20" s="4"/>
      <c r="BP20" s="4"/>
      <c r="BQ20" s="4"/>
      <c r="BR20" s="4"/>
      <c r="BS20" s="4"/>
      <c r="BT20" s="4"/>
      <c r="BU20" s="4"/>
      <c r="BV20" s="4"/>
      <c r="BW20" s="4"/>
      <c r="BX20" s="89"/>
      <c r="BY20" s="89"/>
      <c r="BZ20" s="89"/>
    </row>
    <row r="21" spans="1:78" ht="30" customHeight="1">
      <c r="A21" s="176" t="s">
        <v>68</v>
      </c>
      <c r="B21" s="177"/>
      <c r="C21" s="27" t="str">
        <f>MID(AD14,1,1)</f>
        <v/>
      </c>
      <c r="D21" s="28" t="str">
        <f>MID(AD14,2,1)</f>
        <v/>
      </c>
      <c r="E21" s="28" t="str">
        <f>MID(AD14,3,1)</f>
        <v/>
      </c>
      <c r="F21" s="28" t="str">
        <f>MID(AD14,4,1)</f>
        <v/>
      </c>
      <c r="G21" s="28" t="str">
        <f>MID(AD14,5,1)</f>
        <v/>
      </c>
      <c r="H21" s="28" t="str">
        <f>MID(AD14,6,1)</f>
        <v/>
      </c>
      <c r="I21" s="28" t="str">
        <f>MID(AD14,7,1)</f>
        <v/>
      </c>
      <c r="J21" s="28" t="str">
        <f>MID(AD14,8,1)</f>
        <v/>
      </c>
      <c r="K21" s="155" t="s">
        <v>69</v>
      </c>
      <c r="L21" s="156"/>
      <c r="M21" s="156"/>
      <c r="N21" s="156"/>
      <c r="O21" s="156"/>
      <c r="P21" s="156"/>
      <c r="Q21" s="157"/>
      <c r="R21" s="27" t="str">
        <f>MID(AD15,1,1)</f>
        <v/>
      </c>
      <c r="S21" s="28" t="str">
        <f>MID(AD15,2,1)</f>
        <v/>
      </c>
      <c r="T21" s="28" t="str">
        <f>MID(AD15,3,1)</f>
        <v/>
      </c>
      <c r="U21" s="28" t="str">
        <f>MID(AD15,4,1)</f>
        <v/>
      </c>
      <c r="V21" s="28" t="str">
        <f>MID(AD15,5,1)</f>
        <v/>
      </c>
      <c r="W21" s="28" t="str">
        <f>MID(AD15,6,1)</f>
        <v/>
      </c>
      <c r="X21" s="28" t="str">
        <f>MID(AD15,7,1)</f>
        <v/>
      </c>
      <c r="Y21" s="31" t="str">
        <f>MID(AD15,8,1)</f>
        <v/>
      </c>
      <c r="Z21" s="1"/>
      <c r="AA21" s="162"/>
      <c r="AB21" s="16" t="s">
        <v>70</v>
      </c>
      <c r="AC21" s="17" t="s">
        <v>8</v>
      </c>
      <c r="AD21" s="112"/>
      <c r="AE21" s="16" t="s">
        <v>71</v>
      </c>
      <c r="AF21" s="18" t="s">
        <v>72</v>
      </c>
      <c r="AG21" s="4"/>
      <c r="AH21" s="4"/>
      <c r="AI21" s="4"/>
      <c r="AJ21" s="4"/>
      <c r="AK21" s="4"/>
      <c r="AL21" s="4"/>
      <c r="AM21" s="4"/>
      <c r="AN21" s="4"/>
      <c r="AO21" s="4"/>
      <c r="AP21" s="4"/>
      <c r="AQ21" s="4"/>
      <c r="AR21" s="4"/>
      <c r="AS21" s="4"/>
      <c r="AT21" s="4"/>
      <c r="AU21" s="4"/>
      <c r="AV21" s="4"/>
      <c r="AW21" s="4"/>
      <c r="AX21" s="4"/>
      <c r="AY21" s="4"/>
      <c r="AZ21" s="4"/>
      <c r="BA21" s="37"/>
      <c r="BB21" s="4">
        <v>1</v>
      </c>
      <c r="BC21" s="4">
        <f t="shared" ref="BC21:BV21" si="0">BB21+1</f>
        <v>2</v>
      </c>
      <c r="BD21" s="4">
        <f t="shared" si="0"/>
        <v>3</v>
      </c>
      <c r="BE21" s="4">
        <f t="shared" si="0"/>
        <v>4</v>
      </c>
      <c r="BF21" s="4">
        <f t="shared" si="0"/>
        <v>5</v>
      </c>
      <c r="BG21" s="4">
        <f t="shared" si="0"/>
        <v>6</v>
      </c>
      <c r="BH21" s="4">
        <f t="shared" si="0"/>
        <v>7</v>
      </c>
      <c r="BI21" s="4">
        <f t="shared" si="0"/>
        <v>8</v>
      </c>
      <c r="BJ21" s="4">
        <f t="shared" si="0"/>
        <v>9</v>
      </c>
      <c r="BK21" s="4">
        <f t="shared" si="0"/>
        <v>10</v>
      </c>
      <c r="BL21" s="4">
        <f t="shared" si="0"/>
        <v>11</v>
      </c>
      <c r="BM21" s="4">
        <f t="shared" si="0"/>
        <v>12</v>
      </c>
      <c r="BN21" s="4">
        <f t="shared" si="0"/>
        <v>13</v>
      </c>
      <c r="BO21" s="4">
        <f t="shared" si="0"/>
        <v>14</v>
      </c>
      <c r="BP21" s="4">
        <f t="shared" si="0"/>
        <v>15</v>
      </c>
      <c r="BQ21" s="4">
        <f t="shared" si="0"/>
        <v>16</v>
      </c>
      <c r="BR21" s="4">
        <f t="shared" si="0"/>
        <v>17</v>
      </c>
      <c r="BS21" s="4">
        <f t="shared" si="0"/>
        <v>18</v>
      </c>
      <c r="BT21" s="4">
        <f t="shared" si="0"/>
        <v>19</v>
      </c>
      <c r="BU21" s="4">
        <f t="shared" si="0"/>
        <v>20</v>
      </c>
      <c r="BV21" s="4">
        <f t="shared" si="0"/>
        <v>21</v>
      </c>
      <c r="BW21" s="4"/>
      <c r="BX21" s="89"/>
      <c r="BY21" s="89"/>
      <c r="BZ21" s="89"/>
    </row>
    <row r="22" spans="1:78" ht="30" customHeight="1" thickBot="1">
      <c r="A22" s="178" t="s">
        <v>73</v>
      </c>
      <c r="B22" s="179"/>
      <c r="C22" s="32" t="str">
        <f>IF(AD16="","",MID(YEAR(AD16),1,1))</f>
        <v/>
      </c>
      <c r="D22" s="32" t="str">
        <f>IF(AD16="","",MID(YEAR(AD16),2,1))</f>
        <v/>
      </c>
      <c r="E22" s="32" t="str">
        <f>IF(AD16="","",MID(YEAR(AD16),3,1))</f>
        <v/>
      </c>
      <c r="F22" s="32" t="str">
        <f>IF(AD16="","",MID(YEAR(AD16),4,1))</f>
        <v/>
      </c>
      <c r="G22" s="33" t="s">
        <v>74</v>
      </c>
      <c r="H22" s="32" t="str">
        <f>IF(AD16="","",IF(MONTH(AD16)&lt;10,"",MID(MONTH(AD16),1,1)))</f>
        <v/>
      </c>
      <c r="I22" s="32" t="str">
        <f>IF(AD16="","",IF(MONTH(AD16)&lt;10,MID(MONTH(AD16),1,1),MID(MONTH(AD16),2,1)))</f>
        <v/>
      </c>
      <c r="J22" s="33" t="s">
        <v>75</v>
      </c>
      <c r="K22" s="32" t="str">
        <f>IF(AD16="","",IF(DAY(AD16)&lt;10,"",MID(DAY(AD16),1,1)))</f>
        <v/>
      </c>
      <c r="L22" s="32" t="str">
        <f>IF(AD16="","",IF(DAY(AD16)&lt;10,MID(DAY(AD16),1,1),MID(DAY(AD16),2,1)))</f>
        <v/>
      </c>
      <c r="M22" s="34" t="s">
        <v>76</v>
      </c>
      <c r="N22" s="35"/>
      <c r="O22" s="36"/>
      <c r="P22" s="36"/>
      <c r="Q22" s="36"/>
      <c r="R22" s="36"/>
      <c r="S22" s="36"/>
      <c r="T22" s="36"/>
      <c r="U22" s="36"/>
      <c r="V22" s="163" t="str">
        <f>IF(C22="","",DATE(C22&amp;D22&amp;E22&amp;F22,H22&amp;I22,K22&amp;L22))</f>
        <v/>
      </c>
      <c r="W22" s="164"/>
      <c r="X22" s="164"/>
      <c r="Y22" s="165"/>
      <c r="Z22" s="1"/>
      <c r="AA22" s="139" t="s">
        <v>77</v>
      </c>
      <c r="AB22" s="45" t="s">
        <v>78</v>
      </c>
      <c r="AC22" s="92" t="s">
        <v>8</v>
      </c>
      <c r="AD22" s="113"/>
      <c r="AE22" s="105" t="s">
        <v>160</v>
      </c>
      <c r="AF22" s="91" t="s">
        <v>166</v>
      </c>
      <c r="AG22" s="4"/>
      <c r="AH22" s="4"/>
      <c r="AI22" s="4"/>
      <c r="AJ22" s="4"/>
      <c r="AK22" s="4"/>
      <c r="AL22" s="4"/>
      <c r="AM22" s="4"/>
      <c r="AN22" s="4"/>
      <c r="AO22" s="4"/>
      <c r="AP22" s="4"/>
      <c r="AQ22" s="4"/>
      <c r="AR22" s="4"/>
      <c r="AS22" s="4"/>
      <c r="AT22" s="37"/>
      <c r="AU22" s="37"/>
      <c r="AV22" s="37"/>
      <c r="AW22" s="37"/>
      <c r="AX22" s="37"/>
      <c r="AY22" s="37"/>
      <c r="AZ22" s="37"/>
      <c r="BA22" s="4"/>
      <c r="BB22" s="4" t="str">
        <f t="shared" ref="BB22:BV22" si="1">MID(IF($AD$37=0,$BB$20,$BC$20),BB21,1)</f>
        <v/>
      </c>
      <c r="BC22" s="4" t="str">
        <f t="shared" si="1"/>
        <v/>
      </c>
      <c r="BD22" s="4" t="str">
        <f t="shared" si="1"/>
        <v/>
      </c>
      <c r="BE22" s="4" t="str">
        <f t="shared" si="1"/>
        <v/>
      </c>
      <c r="BF22" s="4" t="str">
        <f t="shared" si="1"/>
        <v/>
      </c>
      <c r="BG22" s="4" t="str">
        <f t="shared" si="1"/>
        <v/>
      </c>
      <c r="BH22" s="4" t="str">
        <f t="shared" si="1"/>
        <v/>
      </c>
      <c r="BI22" s="4" t="str">
        <f t="shared" si="1"/>
        <v/>
      </c>
      <c r="BJ22" s="4" t="str">
        <f t="shared" si="1"/>
        <v/>
      </c>
      <c r="BK22" s="4" t="str">
        <f t="shared" si="1"/>
        <v/>
      </c>
      <c r="BL22" s="4" t="str">
        <f t="shared" si="1"/>
        <v/>
      </c>
      <c r="BM22" s="4" t="str">
        <f t="shared" si="1"/>
        <v/>
      </c>
      <c r="BN22" s="4" t="str">
        <f t="shared" si="1"/>
        <v/>
      </c>
      <c r="BO22" s="4" t="str">
        <f t="shared" si="1"/>
        <v/>
      </c>
      <c r="BP22" s="4" t="str">
        <f t="shared" si="1"/>
        <v/>
      </c>
      <c r="BQ22" s="4" t="str">
        <f t="shared" si="1"/>
        <v/>
      </c>
      <c r="BR22" s="4" t="str">
        <f t="shared" si="1"/>
        <v/>
      </c>
      <c r="BS22" s="4" t="str">
        <f t="shared" si="1"/>
        <v/>
      </c>
      <c r="BT22" s="4" t="str">
        <f t="shared" si="1"/>
        <v/>
      </c>
      <c r="BU22" s="4" t="str">
        <f t="shared" si="1"/>
        <v/>
      </c>
      <c r="BV22" s="4" t="str">
        <f t="shared" si="1"/>
        <v/>
      </c>
      <c r="BW22" s="4"/>
      <c r="BX22" s="89"/>
      <c r="BY22" s="89"/>
      <c r="BZ22" s="89"/>
    </row>
    <row r="23" spans="1:78" ht="30" customHeight="1">
      <c r="A23" s="271" t="s">
        <v>79</v>
      </c>
      <c r="B23" s="167" t="s">
        <v>80</v>
      </c>
      <c r="C23" s="168"/>
      <c r="D23" s="168"/>
      <c r="E23" s="168"/>
      <c r="F23" s="168"/>
      <c r="G23" s="168"/>
      <c r="H23" s="168"/>
      <c r="I23" s="168"/>
      <c r="J23" s="168"/>
      <c r="K23" s="168"/>
      <c r="L23" s="168"/>
      <c r="M23" s="168"/>
      <c r="N23" s="168"/>
      <c r="O23" s="168"/>
      <c r="P23" s="168"/>
      <c r="Q23" s="168"/>
      <c r="R23" s="168"/>
      <c r="S23" s="168"/>
      <c r="T23" s="168"/>
      <c r="U23" s="168"/>
      <c r="V23" s="168"/>
      <c r="W23" s="168"/>
      <c r="X23" s="168"/>
      <c r="Y23" s="169"/>
      <c r="Z23" s="1"/>
      <c r="AA23" s="140"/>
      <c r="AB23" s="38" t="s">
        <v>81</v>
      </c>
      <c r="AC23" s="92" t="s">
        <v>8</v>
      </c>
      <c r="AD23" s="113"/>
      <c r="AE23" s="105" t="s">
        <v>174</v>
      </c>
      <c r="AF23" s="91" t="s">
        <v>172</v>
      </c>
      <c r="AG23" s="4"/>
      <c r="AH23" s="4"/>
      <c r="AI23" s="4"/>
      <c r="AJ23" s="4"/>
      <c r="AK23" s="4"/>
      <c r="AL23" s="4"/>
      <c r="AM23" s="4"/>
      <c r="AN23" s="4"/>
      <c r="AO23" s="4"/>
      <c r="AP23" s="4"/>
      <c r="AQ23" s="4"/>
      <c r="AR23" s="4"/>
      <c r="AS23" s="4"/>
      <c r="AT23" s="4"/>
      <c r="AU23" s="4"/>
      <c r="AV23" s="4"/>
      <c r="AW23" s="4"/>
      <c r="AX23" s="4"/>
      <c r="AY23" s="4"/>
      <c r="AZ23" s="4"/>
      <c r="BA23" s="89"/>
      <c r="BB23" s="89"/>
      <c r="BC23" s="89"/>
      <c r="BD23" s="89"/>
      <c r="BE23" s="89"/>
      <c r="BF23" s="89"/>
      <c r="BG23" s="89"/>
      <c r="BH23" s="89"/>
      <c r="BI23" s="89"/>
      <c r="BJ23" s="89"/>
      <c r="BK23" s="89"/>
      <c r="BL23" s="89"/>
      <c r="BM23" s="89"/>
      <c r="BN23" s="89"/>
      <c r="BO23" s="89"/>
      <c r="BP23" s="89"/>
      <c r="BQ23" s="89"/>
      <c r="BR23" s="89"/>
      <c r="BS23" s="89"/>
      <c r="BT23" s="89"/>
      <c r="BU23" s="89"/>
      <c r="BV23" s="89"/>
      <c r="BW23" s="4"/>
      <c r="BX23" s="89"/>
      <c r="BY23" s="89"/>
      <c r="BZ23" s="89"/>
    </row>
    <row r="24" spans="1:78" ht="45.75" customHeight="1">
      <c r="A24" s="229"/>
      <c r="B24" s="170" t="s">
        <v>130</v>
      </c>
      <c r="C24" s="171"/>
      <c r="D24" s="171"/>
      <c r="E24" s="171"/>
      <c r="F24" s="171"/>
      <c r="G24" s="171"/>
      <c r="H24" s="171"/>
      <c r="I24" s="171"/>
      <c r="J24" s="171"/>
      <c r="K24" s="171"/>
      <c r="L24" s="171"/>
      <c r="M24" s="171"/>
      <c r="N24" s="171"/>
      <c r="O24" s="171"/>
      <c r="P24" s="171"/>
      <c r="Q24" s="171"/>
      <c r="R24" s="171"/>
      <c r="S24" s="171"/>
      <c r="T24" s="171"/>
      <c r="U24" s="171"/>
      <c r="V24" s="171"/>
      <c r="W24" s="171"/>
      <c r="X24" s="171"/>
      <c r="Y24" s="172"/>
      <c r="Z24" s="1"/>
      <c r="AA24" s="140"/>
      <c r="AB24" s="38" t="s">
        <v>82</v>
      </c>
      <c r="AC24" s="90" t="s">
        <v>8</v>
      </c>
      <c r="AD24" s="259"/>
      <c r="AE24" s="180" t="s">
        <v>173</v>
      </c>
      <c r="AF24" s="182" t="s">
        <v>183</v>
      </c>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89"/>
      <c r="BY24" s="89"/>
      <c r="BZ24" s="89"/>
    </row>
    <row r="25" spans="1:78" ht="5.25" customHeight="1" thickBot="1">
      <c r="A25" s="39"/>
      <c r="B25" s="39"/>
      <c r="C25" s="39"/>
      <c r="D25" s="39"/>
      <c r="E25" s="39"/>
      <c r="F25" s="39"/>
      <c r="G25" s="39"/>
      <c r="H25" s="39"/>
      <c r="I25" s="39"/>
      <c r="J25" s="39"/>
      <c r="K25" s="39"/>
      <c r="L25" s="39"/>
      <c r="M25" s="39"/>
      <c r="N25" s="39"/>
      <c r="O25" s="39"/>
      <c r="P25" s="39"/>
      <c r="Q25" s="39"/>
      <c r="R25" s="39"/>
      <c r="S25" s="39"/>
      <c r="T25" s="39"/>
      <c r="U25" s="39"/>
      <c r="V25" s="39"/>
      <c r="W25" s="40"/>
      <c r="X25" s="39"/>
      <c r="Y25" s="1"/>
      <c r="Z25" s="1"/>
      <c r="AA25" s="140"/>
      <c r="AB25" s="95"/>
      <c r="AC25" s="94"/>
      <c r="AD25" s="260"/>
      <c r="AE25" s="181"/>
      <c r="AF25" s="183"/>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89"/>
      <c r="BY25" s="89"/>
      <c r="BZ25" s="89"/>
    </row>
    <row r="26" spans="1:78" ht="39.75" customHeight="1">
      <c r="A26" s="272" t="s">
        <v>83</v>
      </c>
      <c r="B26" s="275" t="s">
        <v>84</v>
      </c>
      <c r="C26" s="191"/>
      <c r="D26" s="219"/>
      <c r="E26" s="41" t="str">
        <f t="shared" ref="E26:Y26" si="2">BB22</f>
        <v/>
      </c>
      <c r="F26" s="41" t="str">
        <f t="shared" si="2"/>
        <v/>
      </c>
      <c r="G26" s="41" t="str">
        <f t="shared" si="2"/>
        <v/>
      </c>
      <c r="H26" s="41" t="str">
        <f t="shared" si="2"/>
        <v/>
      </c>
      <c r="I26" s="41" t="str">
        <f t="shared" si="2"/>
        <v/>
      </c>
      <c r="J26" s="41" t="str">
        <f t="shared" si="2"/>
        <v/>
      </c>
      <c r="K26" s="41" t="str">
        <f t="shared" si="2"/>
        <v/>
      </c>
      <c r="L26" s="41" t="str">
        <f t="shared" si="2"/>
        <v/>
      </c>
      <c r="M26" s="41" t="str">
        <f t="shared" si="2"/>
        <v/>
      </c>
      <c r="N26" s="41" t="str">
        <f t="shared" si="2"/>
        <v/>
      </c>
      <c r="O26" s="41" t="str">
        <f t="shared" si="2"/>
        <v/>
      </c>
      <c r="P26" s="41" t="str">
        <f t="shared" si="2"/>
        <v/>
      </c>
      <c r="Q26" s="41" t="str">
        <f t="shared" si="2"/>
        <v/>
      </c>
      <c r="R26" s="41" t="str">
        <f t="shared" si="2"/>
        <v/>
      </c>
      <c r="S26" s="41" t="str">
        <f t="shared" si="2"/>
        <v/>
      </c>
      <c r="T26" s="41" t="str">
        <f t="shared" si="2"/>
        <v/>
      </c>
      <c r="U26" s="41" t="str">
        <f t="shared" si="2"/>
        <v/>
      </c>
      <c r="V26" s="41" t="str">
        <f t="shared" si="2"/>
        <v/>
      </c>
      <c r="W26" s="41" t="str">
        <f t="shared" si="2"/>
        <v/>
      </c>
      <c r="X26" s="41" t="str">
        <f t="shared" si="2"/>
        <v/>
      </c>
      <c r="Y26" s="42" t="str">
        <f t="shared" si="2"/>
        <v/>
      </c>
      <c r="Z26" s="1"/>
      <c r="AA26" s="140"/>
      <c r="AB26" s="16" t="s">
        <v>85</v>
      </c>
      <c r="AC26" s="17" t="s">
        <v>8</v>
      </c>
      <c r="AD26" s="112"/>
      <c r="AE26" s="16">
        <v>1</v>
      </c>
      <c r="AF26" s="18" t="s">
        <v>86</v>
      </c>
      <c r="AG26" s="4"/>
      <c r="AH26" s="4"/>
      <c r="AI26" s="4"/>
      <c r="AJ26" s="4"/>
      <c r="AK26" s="4"/>
      <c r="AL26" s="4"/>
      <c r="AM26" s="4"/>
      <c r="AN26" s="4"/>
      <c r="AO26" s="4"/>
      <c r="AP26" s="4"/>
      <c r="AQ26" s="4"/>
      <c r="AR26" s="4"/>
      <c r="AS26" s="4"/>
      <c r="AT26" s="4"/>
      <c r="AU26" s="4"/>
      <c r="AV26" s="4"/>
      <c r="AW26" s="4"/>
      <c r="AX26" s="4"/>
      <c r="AY26" s="4"/>
      <c r="AZ26" s="4"/>
      <c r="BA26" s="4" t="s">
        <v>137</v>
      </c>
      <c r="BB26" s="4" t="str">
        <f>MID(AD30,2,3)</f>
        <v/>
      </c>
      <c r="BC26" s="4"/>
      <c r="BD26" s="4"/>
      <c r="BE26" s="4"/>
      <c r="BF26" s="4"/>
      <c r="BG26" s="4"/>
      <c r="BH26" s="4"/>
      <c r="BI26" s="4"/>
      <c r="BJ26" s="4"/>
      <c r="BK26" s="4"/>
      <c r="BL26" s="4"/>
      <c r="BM26" s="4"/>
      <c r="BN26" s="4"/>
      <c r="BO26" s="4"/>
      <c r="BP26" s="4"/>
      <c r="BQ26" s="4"/>
      <c r="BR26" s="4"/>
      <c r="BS26" s="4"/>
      <c r="BT26" s="4"/>
      <c r="BU26" s="4"/>
      <c r="BV26" s="4"/>
      <c r="BW26" s="4"/>
      <c r="BX26" s="89"/>
      <c r="BY26" s="89"/>
      <c r="BZ26" s="89"/>
    </row>
    <row r="27" spans="1:78" ht="20.25" customHeight="1">
      <c r="A27" s="273"/>
      <c r="B27" s="173" t="s">
        <v>81</v>
      </c>
      <c r="C27" s="153"/>
      <c r="D27" s="143"/>
      <c r="E27" s="269" t="str">
        <f>IF(AD23="","[金融機関名未入力]",IF(RIGHT(AD23,2)="銀行",SUBSTITUTE(AD23,"銀行",""),IF(RIGHT(AD23,4)="信用金庫",SUBSTITUTE(AD23,"信用金庫",""),AD23)))</f>
        <v>[金融機関名未入力]</v>
      </c>
      <c r="F27" s="153"/>
      <c r="G27" s="153"/>
      <c r="H27" s="153"/>
      <c r="I27" s="153"/>
      <c r="J27" s="166" t="str">
        <f>IF(RIGHT(AD23,2)="銀行"," ☑ 銀　　　行　Bank"," □ 銀　　　行　Bank")</f>
        <v xml:space="preserve"> □ 銀　　　行　Bank</v>
      </c>
      <c r="K27" s="153"/>
      <c r="L27" s="153"/>
      <c r="M27" s="153"/>
      <c r="N27" s="143"/>
      <c r="O27" s="269" t="str">
        <f>IF(AD24="","[支店名未入力]",IF(RIGHT(AD24,2)="支店",SUBSTITUTE(AD24,"支店",),IF(RIGHT(AD24,3)="出張所",SUBSTITUTE(AD24,"出張所",),AD24)))</f>
        <v>[支店名未入力]</v>
      </c>
      <c r="P27" s="153"/>
      <c r="Q27" s="153"/>
      <c r="R27" s="153"/>
      <c r="S27" s="153"/>
      <c r="T27" s="166" t="str">
        <f>IF(OR(RIGHT(AD24,2)="本店",RIGHT(AD24,2)="支店")," ☑　本 ･ 支店　Main/Branch"," □　本 ･ 支店　Main/Branch")</f>
        <v xml:space="preserve"> □　本 ･ 支店　Main/Branch</v>
      </c>
      <c r="U27" s="153"/>
      <c r="V27" s="153"/>
      <c r="W27" s="153"/>
      <c r="X27" s="153"/>
      <c r="Y27" s="154"/>
      <c r="Z27" s="1"/>
      <c r="AA27" s="140"/>
      <c r="AB27" s="202" t="s">
        <v>164</v>
      </c>
      <c r="AC27" s="205" t="s">
        <v>8</v>
      </c>
      <c r="AD27" s="208"/>
      <c r="AE27" s="133" t="s">
        <v>165</v>
      </c>
      <c r="AF27" s="136" t="s">
        <v>171</v>
      </c>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89"/>
      <c r="BL27" s="89"/>
      <c r="BM27" s="89"/>
      <c r="BN27" s="89"/>
      <c r="BO27" s="89"/>
      <c r="BP27" s="89"/>
      <c r="BQ27" s="89"/>
      <c r="BR27" s="89"/>
      <c r="BS27" s="89"/>
      <c r="BT27" s="89"/>
      <c r="BU27" s="89"/>
      <c r="BV27" s="89"/>
      <c r="BW27" s="89"/>
      <c r="BX27" s="89"/>
      <c r="BY27" s="89"/>
      <c r="BZ27" s="89"/>
    </row>
    <row r="28" spans="1:78" ht="18" customHeight="1">
      <c r="A28" s="273"/>
      <c r="B28" s="174"/>
      <c r="C28" s="150"/>
      <c r="D28" s="175"/>
      <c r="E28" s="174"/>
      <c r="F28" s="150"/>
      <c r="G28" s="150"/>
      <c r="H28" s="150"/>
      <c r="I28" s="150"/>
      <c r="J28" s="270" t="str">
        <f>IF(RIGHT(AD23,4)="信用金庫"," ☑ 信用金庫　Shinkin Bank"," □ 信用金庫　Shinkin Bank")</f>
        <v xml:space="preserve"> □ 信用金庫　Shinkin Bank</v>
      </c>
      <c r="K28" s="150"/>
      <c r="L28" s="150"/>
      <c r="M28" s="150"/>
      <c r="N28" s="175"/>
      <c r="O28" s="174"/>
      <c r="P28" s="150"/>
      <c r="Q28" s="150"/>
      <c r="R28" s="150"/>
      <c r="S28" s="150"/>
      <c r="T28" s="270" t="str">
        <f>IF(RIGHT(AD24,3)="出張所"," ☑　出張所　　 Sub branch"," □　出張所　　 Sub branch")</f>
        <v xml:space="preserve"> □　出張所　　 Sub branch</v>
      </c>
      <c r="U28" s="150"/>
      <c r="V28" s="150"/>
      <c r="W28" s="150"/>
      <c r="X28" s="150"/>
      <c r="Y28" s="151"/>
      <c r="Z28" s="1"/>
      <c r="AA28" s="140"/>
      <c r="AB28" s="203"/>
      <c r="AC28" s="206"/>
      <c r="AD28" s="209"/>
      <c r="AE28" s="134"/>
      <c r="AF28" s="137"/>
    </row>
    <row r="29" spans="1:78" ht="35.25" customHeight="1">
      <c r="A29" s="273"/>
      <c r="B29" s="263" t="s">
        <v>89</v>
      </c>
      <c r="C29" s="156"/>
      <c r="D29" s="177"/>
      <c r="E29" s="268" t="str">
        <f>IF(AD26=1,BC31,BB31)</f>
        <v>□　普通預金</v>
      </c>
      <c r="F29" s="156"/>
      <c r="G29" s="156"/>
      <c r="H29" s="156"/>
      <c r="I29" s="156"/>
      <c r="J29" s="156"/>
      <c r="K29" s="268" t="str">
        <f>IF(AD26=3,BE31,BD31)</f>
        <v>□ 当座預金</v>
      </c>
      <c r="L29" s="156"/>
      <c r="M29" s="156"/>
      <c r="N29" s="156"/>
      <c r="O29" s="156"/>
      <c r="P29" s="156"/>
      <c r="Q29" s="156"/>
      <c r="R29" s="268" t="str">
        <f>IF(AD26=9,BG31,BF31)</f>
        <v>□ その他</v>
      </c>
      <c r="S29" s="156"/>
      <c r="T29" s="156"/>
      <c r="U29" s="156"/>
      <c r="V29" s="156"/>
      <c r="W29" s="156"/>
      <c r="X29" s="156"/>
      <c r="Y29" s="199"/>
      <c r="Z29" s="1"/>
      <c r="AA29" s="141"/>
      <c r="AB29" s="204"/>
      <c r="AC29" s="207"/>
      <c r="AD29" s="210"/>
      <c r="AE29" s="135"/>
      <c r="AF29" s="138"/>
      <c r="AG29" s="4"/>
      <c r="AH29" s="4"/>
      <c r="AI29" s="4"/>
      <c r="AJ29" s="4"/>
      <c r="AK29" s="4"/>
      <c r="AL29" s="4"/>
      <c r="AM29" s="4"/>
      <c r="AN29" s="4"/>
      <c r="AO29" s="4"/>
      <c r="AP29" s="4"/>
      <c r="AQ29" s="4"/>
      <c r="AR29" s="4"/>
      <c r="AS29" s="4"/>
      <c r="AT29" s="4"/>
      <c r="AU29" s="4"/>
      <c r="AV29" s="4"/>
      <c r="AW29" s="4"/>
      <c r="AX29" s="4"/>
      <c r="AY29" s="4"/>
      <c r="AZ29" s="4"/>
      <c r="BA29" s="70" t="s">
        <v>138</v>
      </c>
      <c r="BB29" s="4" t="str">
        <f>RIGHT(INT($AD$31/10),7)</f>
        <v>0</v>
      </c>
      <c r="BC29" s="4">
        <f>IF(INT($BB$29/1000000)&gt;0,INT($BB$29/1000000),0)</f>
        <v>0</v>
      </c>
      <c r="BD29" s="4">
        <f>IF(INT($BB$29/100000)&gt;0,INT($BB$29/100000)-BC$29*10,0)</f>
        <v>0</v>
      </c>
      <c r="BE29" s="4">
        <f>IF(INT($BB$29/10000)&gt;0,INT($BB$29/10000)-BC$29*100-BD$29*10,0)</f>
        <v>0</v>
      </c>
      <c r="BF29" s="4">
        <f>IF(INT($BB$29/1000)&gt;0,INT($BB$29/1000)-BC$29*1000-BD$29*100-BE$29*10,0)</f>
        <v>0</v>
      </c>
      <c r="BG29" s="4">
        <f>IF(INT($BB$29/100)&gt;0,INT($BB$29/100)-BC$29*10000-BD$29*1000-BE$29*100-BF$29*10,0)</f>
        <v>0</v>
      </c>
      <c r="BH29" s="4">
        <f>IF(INT($BB$29/10)&gt;0,INT($BB$29/10)-BC$29*100000-BD$29*10000-BE$29*1000-BF$29*100-BG$29*10,0)</f>
        <v>0</v>
      </c>
      <c r="BI29" s="4" t="str">
        <f>RIGHT($BB$29,1)</f>
        <v>0</v>
      </c>
      <c r="BJ29" s="4" t="str">
        <f>BC29&amp;BD29&amp;BE29&amp;BF29&amp;BG29&amp;BH29&amp;BI29</f>
        <v>0000000</v>
      </c>
      <c r="BK29" s="4"/>
      <c r="BL29" s="4"/>
      <c r="BM29" s="4"/>
      <c r="BN29" s="4"/>
      <c r="BO29" s="4"/>
      <c r="BP29" s="4"/>
      <c r="BQ29" s="4"/>
      <c r="BR29" s="4"/>
      <c r="BS29" s="4"/>
      <c r="BT29" s="4"/>
      <c r="BU29" s="4"/>
      <c r="BV29" s="4"/>
      <c r="BW29" s="4"/>
      <c r="BX29" s="89"/>
      <c r="BY29" s="89"/>
      <c r="BZ29" s="89"/>
    </row>
    <row r="30" spans="1:78" ht="39.75" customHeight="1">
      <c r="A30" s="274"/>
      <c r="B30" s="263" t="s">
        <v>97</v>
      </c>
      <c r="C30" s="156"/>
      <c r="D30" s="177"/>
      <c r="E30" s="184">
        <f>IF(OR(COUNTIF($AD$23,"*ゆうちょ*")=1,COUNTIF($AD$23,"*post*")=1),BC29,BC32)</f>
        <v>0</v>
      </c>
      <c r="F30" s="156"/>
      <c r="G30" s="185"/>
      <c r="H30" s="186">
        <f>IF(OR(COUNTIF($AD$23,"*ゆうちょ*")=1,COUNTIF($AD$23,"*post*")=1),BD29,BD32)</f>
        <v>0</v>
      </c>
      <c r="I30" s="156"/>
      <c r="J30" s="185"/>
      <c r="K30" s="186">
        <f>IF(OR(COUNTIF($AD$23,"*ゆうちょ*")=1,COUNTIF($AD$23,"*post*")=1),BE29,BE32)</f>
        <v>0</v>
      </c>
      <c r="L30" s="156"/>
      <c r="M30" s="185"/>
      <c r="N30" s="186">
        <f>IF(OR(COUNTIF($AD$23,"*ゆうちょ*")=1,COUNTIF($AD$23,"*post*")=1),BF29,BF32)</f>
        <v>0</v>
      </c>
      <c r="O30" s="156"/>
      <c r="P30" s="185"/>
      <c r="Q30" s="186">
        <f>IF(OR(COUNTIF($AD$23,"*ゆうちょ*")=1,COUNTIF($AD$23,"*post*")=1),BG29,BG32)</f>
        <v>0</v>
      </c>
      <c r="R30" s="156"/>
      <c r="S30" s="185"/>
      <c r="T30" s="186">
        <f>IF(OR(COUNTIF($AD$23,"*ゆうちょ*")=1,COUNTIF($AD$23,"*post*")=1),BH29,BH32)</f>
        <v>0</v>
      </c>
      <c r="U30" s="156"/>
      <c r="V30" s="185"/>
      <c r="W30" s="186" t="str">
        <f>IF(OR(COUNTIF($AD$23,"*ゆうちょ*")=1,COUNTIF($AD$23,"*post*")=1),BI29,BI32)</f>
        <v/>
      </c>
      <c r="X30" s="156"/>
      <c r="Y30" s="199"/>
      <c r="Z30" s="1"/>
      <c r="AA30" s="200" t="s">
        <v>87</v>
      </c>
      <c r="AB30" s="43" t="s">
        <v>88</v>
      </c>
      <c r="AC30" s="93" t="s">
        <v>45</v>
      </c>
      <c r="AD30" s="114"/>
      <c r="AE30" s="43">
        <v>12345</v>
      </c>
      <c r="AF30" s="44" t="s">
        <v>178</v>
      </c>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89"/>
      <c r="BY30" s="89"/>
      <c r="BZ30" s="89"/>
    </row>
    <row r="31" spans="1:78" ht="71.25" customHeight="1">
      <c r="A31" s="264" t="s">
        <v>98</v>
      </c>
      <c r="B31" s="156"/>
      <c r="C31" s="156"/>
      <c r="D31" s="177"/>
      <c r="E31" s="265" t="str">
        <f>IF(AD39=1,BC33,BB33)</f>
        <v xml:space="preserve"> □ 通帳見開きの店名・預金種目・口座番号が確認できる箇所を添付しました
　 □ I have attached a copy of my bankbook page(s) showing the following information:</v>
      </c>
      <c r="F31" s="156"/>
      <c r="G31" s="156"/>
      <c r="H31" s="156"/>
      <c r="I31" s="156"/>
      <c r="J31" s="156"/>
      <c r="K31" s="156"/>
      <c r="L31" s="156"/>
      <c r="M31" s="156"/>
      <c r="N31" s="156"/>
      <c r="O31" s="156"/>
      <c r="P31" s="156"/>
      <c r="Q31" s="156"/>
      <c r="R31" s="156"/>
      <c r="S31" s="156"/>
      <c r="T31" s="156"/>
      <c r="U31" s="156"/>
      <c r="V31" s="156"/>
      <c r="W31" s="156"/>
      <c r="X31" s="156"/>
      <c r="Y31" s="199"/>
      <c r="Z31" s="1"/>
      <c r="AA31" s="201"/>
      <c r="AB31" s="45" t="s">
        <v>90</v>
      </c>
      <c r="AC31" s="46" t="s">
        <v>45</v>
      </c>
      <c r="AD31" s="115"/>
      <c r="AE31" s="120" t="s">
        <v>170</v>
      </c>
      <c r="AF31" s="91" t="s">
        <v>179</v>
      </c>
      <c r="AG31" s="4"/>
      <c r="AH31" s="4"/>
      <c r="AI31" s="4"/>
      <c r="AJ31" s="4"/>
      <c r="AK31" s="4"/>
      <c r="AL31" s="4"/>
      <c r="AM31" s="4"/>
      <c r="AN31" s="4"/>
      <c r="AO31" s="4"/>
      <c r="AP31" s="4"/>
      <c r="AQ31" s="4"/>
      <c r="AR31" s="4"/>
      <c r="AS31" s="4"/>
      <c r="AT31" s="4"/>
      <c r="AU31" s="4"/>
      <c r="AV31" s="4"/>
      <c r="AW31" s="4"/>
      <c r="AX31" s="4"/>
      <c r="AY31" s="4"/>
      <c r="AZ31" s="4"/>
      <c r="BA31" s="4" t="s">
        <v>132</v>
      </c>
      <c r="BB31" s="47" t="s">
        <v>91</v>
      </c>
      <c r="BC31" s="47" t="s">
        <v>92</v>
      </c>
      <c r="BD31" s="47" t="s">
        <v>93</v>
      </c>
      <c r="BE31" s="47" t="s">
        <v>94</v>
      </c>
      <c r="BF31" s="47" t="s">
        <v>95</v>
      </c>
      <c r="BG31" s="47" t="s">
        <v>96</v>
      </c>
      <c r="BH31" s="47"/>
      <c r="BI31" s="47"/>
      <c r="BJ31" s="47"/>
      <c r="BK31" s="47"/>
      <c r="BL31" s="47"/>
      <c r="BM31" s="47"/>
      <c r="BN31" s="4"/>
      <c r="BO31" s="4"/>
      <c r="BP31" s="4"/>
      <c r="BQ31" s="4"/>
      <c r="BR31" s="4"/>
      <c r="BS31" s="4"/>
      <c r="BT31" s="4"/>
      <c r="BU31" s="4"/>
      <c r="BV31" s="4"/>
      <c r="BW31" s="4"/>
      <c r="BX31" s="89"/>
      <c r="BY31" s="89"/>
      <c r="BZ31" s="89"/>
    </row>
    <row r="32" spans="1:78" ht="77.25" customHeight="1" thickBot="1">
      <c r="A32" s="266" t="s">
        <v>101</v>
      </c>
      <c r="B32" s="225"/>
      <c r="C32" s="225"/>
      <c r="D32" s="179"/>
      <c r="E32" s="267" t="str">
        <f>IF(AD27="C",BC34,IF(AD27="B",BD34,BB34))</f>
        <v xml:space="preserve"> □ 上記口座は「非居住者用預金」ではありません（下記※参照）
 □ 通帳見開きの口座名義（カナ又はローマ字）が確認できる箇所を添付しました
　　□ The above bank account is not a non-resident deposit account  
　       (For more information regarding non-resident deposit accounts, see the points below indicated by ※) 
    □ I have attached a copy of my bankbook page(s) showing my account name in katakana or Roman letters</v>
      </c>
      <c r="F32" s="225"/>
      <c r="G32" s="225"/>
      <c r="H32" s="225"/>
      <c r="I32" s="225"/>
      <c r="J32" s="225"/>
      <c r="K32" s="225"/>
      <c r="L32" s="225"/>
      <c r="M32" s="225"/>
      <c r="N32" s="225"/>
      <c r="O32" s="225"/>
      <c r="P32" s="225"/>
      <c r="Q32" s="225"/>
      <c r="R32" s="225"/>
      <c r="S32" s="225"/>
      <c r="T32" s="225"/>
      <c r="U32" s="225"/>
      <c r="V32" s="225"/>
      <c r="W32" s="225"/>
      <c r="X32" s="225"/>
      <c r="Y32" s="246"/>
      <c r="Z32" s="4"/>
      <c r="AA32" s="48" t="s">
        <v>175</v>
      </c>
      <c r="AB32" s="22" t="str">
        <f>IF(OR(COUNTIF($AD$23,"*ゆうちょ*")=1,COUNTIF($AD$23,"*post*")=1),"※入力不要※","口座番号
（ゆうちょ以外）")</f>
        <v>口座番号
（ゆうちょ以外）</v>
      </c>
      <c r="AC32" s="21" t="s">
        <v>45</v>
      </c>
      <c r="AD32" s="116"/>
      <c r="AE32" s="16">
        <v>1234567</v>
      </c>
      <c r="AF32" s="18" t="str">
        <f>IF(OR(COUNTIF($AD$23,"*ゆうちょ*")=1,COUNTIF($AD$23,"*post*")=1),"※入力不要※","【記入対象：ゆうちょ銀行以外の登録者】口座番号を半角で入力してください。")</f>
        <v>【記入対象：ゆうちょ銀行以外の登録者】口座番号を半角で入力してください。</v>
      </c>
      <c r="AG32" s="4"/>
      <c r="AH32" s="4"/>
      <c r="AI32" s="4"/>
      <c r="AJ32" s="4"/>
      <c r="AK32" s="4"/>
      <c r="AL32" s="4"/>
      <c r="AM32" s="4"/>
      <c r="AN32" s="4"/>
      <c r="AO32" s="4"/>
      <c r="AP32" s="4"/>
      <c r="AQ32" s="4"/>
      <c r="AR32" s="4"/>
      <c r="AS32" s="4"/>
      <c r="AT32" s="4"/>
      <c r="AU32" s="4"/>
      <c r="AV32" s="4"/>
      <c r="AW32" s="4"/>
      <c r="AX32" s="4"/>
      <c r="AY32" s="4"/>
      <c r="AZ32" s="4"/>
      <c r="BA32" s="60" t="s">
        <v>139</v>
      </c>
      <c r="BB32" s="4"/>
      <c r="BC32" s="4">
        <f>IF(IF(AD32/1000000&gt;1,INT(AD32/1000000),0)&gt;10,"error",IF(AD32/1000000&gt;1,INT(AD32/1000000),0))</f>
        <v>0</v>
      </c>
      <c r="BD32" s="4">
        <f>IF(AD32/100000&gt;1,INT(AD32/100000)-IF(AD32="",0,BC32*10),0)</f>
        <v>0</v>
      </c>
      <c r="BE32" s="4">
        <f>IF(AD32/10000&gt;1,INT(AD32/10000)-IF(BC32="",0,BC32*100)-IF(BD32="",0,BD32*10),0)</f>
        <v>0</v>
      </c>
      <c r="BF32" s="4">
        <f>IF(AD32/1000&gt;1,INT(AD32/1000)-IF(BC32="",0,BC32*1000)-IF(BD32="",0,BD32*100)-IF(BE32="",0,BE32*10),0)</f>
        <v>0</v>
      </c>
      <c r="BG32" s="4">
        <f>IF(AD32/100&gt;1,INT(AD32/100)-IF(BC32="",0,BC32*10000)-IF(BD32="",0,BD32*1000)-IF(BE32="",0,BE32*100)-IF(BF32="",0,BF32*10),0)</f>
        <v>0</v>
      </c>
      <c r="BH32" s="4">
        <f>IF(AD32/10&gt;1,INT(AD32/10)-IF(BC32="",0,BC32*100000)-IF(BD32="",0,BD32*10000)-IF(BE32="",0,BE32*1000)-IF(BF32="",0,BF32*100)-IF(BG32="",0,BG32*10),0)</f>
        <v>0</v>
      </c>
      <c r="BI32" s="4" t="str">
        <f>IF(E30="error","error",RIGHT(AD32,1))</f>
        <v/>
      </c>
      <c r="BJ32" s="4" t="str">
        <f>BC32&amp;BD32&amp;BE32&amp;BF32&amp;BG32&amp;BH32&amp;BI32</f>
        <v>000000</v>
      </c>
      <c r="BK32" s="4"/>
      <c r="BL32" s="4"/>
      <c r="BM32" s="4"/>
      <c r="BN32" s="4"/>
      <c r="BO32" s="4"/>
      <c r="BP32" s="4"/>
      <c r="BQ32" s="4"/>
      <c r="BR32" s="4"/>
      <c r="BS32" s="4"/>
      <c r="BT32" s="4"/>
      <c r="BU32" s="4"/>
      <c r="BV32" s="4"/>
      <c r="BW32" s="4"/>
      <c r="BX32" s="89"/>
      <c r="BY32" s="89"/>
      <c r="BZ32" s="89"/>
    </row>
    <row r="33" spans="1:78" ht="12.75" customHeight="1" thickBot="1">
      <c r="A33" s="1"/>
      <c r="B33" s="1"/>
      <c r="C33" s="1"/>
      <c r="D33" s="1"/>
      <c r="E33" s="1"/>
      <c r="F33" s="1"/>
      <c r="G33" s="1"/>
      <c r="H33" s="1"/>
      <c r="I33" s="1"/>
      <c r="J33" s="1"/>
      <c r="K33" s="1"/>
      <c r="L33" s="1"/>
      <c r="M33" s="1"/>
      <c r="N33" s="1"/>
      <c r="O33" s="1"/>
      <c r="P33" s="1"/>
      <c r="Q33" s="1"/>
      <c r="R33" s="1"/>
      <c r="S33" s="1"/>
      <c r="T33" s="1"/>
      <c r="U33" s="1"/>
      <c r="V33" s="1"/>
      <c r="W33" s="1"/>
      <c r="X33" s="1"/>
      <c r="Y33" s="1"/>
      <c r="Z33" s="1"/>
      <c r="AA33" s="89"/>
      <c r="AB33" s="89"/>
      <c r="AC33" s="89"/>
      <c r="AF33" s="89"/>
      <c r="AG33" s="4"/>
      <c r="AH33" s="4"/>
      <c r="AI33" s="4"/>
      <c r="AJ33" s="4"/>
      <c r="AK33" s="4"/>
      <c r="AL33" s="4"/>
      <c r="AM33" s="4"/>
      <c r="AN33" s="4"/>
      <c r="AO33" s="4"/>
      <c r="AP33" s="4"/>
      <c r="AQ33" s="4"/>
      <c r="AR33" s="4"/>
      <c r="AS33" s="4"/>
      <c r="AT33" s="4"/>
      <c r="AU33" s="4"/>
      <c r="AV33" s="4"/>
      <c r="AW33" s="4"/>
      <c r="AX33" s="4"/>
      <c r="AY33" s="4"/>
      <c r="AZ33" s="4"/>
      <c r="BA33" s="4" t="s">
        <v>133</v>
      </c>
      <c r="BB33" s="49" t="s">
        <v>99</v>
      </c>
      <c r="BC33" s="49" t="s">
        <v>100</v>
      </c>
      <c r="BD33" s="50" t="s">
        <v>129</v>
      </c>
      <c r="BE33" s="51"/>
      <c r="BF33" s="51"/>
      <c r="BG33" s="51"/>
      <c r="BH33" s="51"/>
      <c r="BI33" s="51"/>
      <c r="BJ33" s="51"/>
      <c r="BK33" s="51"/>
      <c r="BL33" s="51"/>
      <c r="BM33" s="51"/>
      <c r="BN33" s="51"/>
      <c r="BO33" s="51"/>
      <c r="BP33" s="51"/>
      <c r="BQ33" s="51"/>
      <c r="BR33" s="51"/>
      <c r="BS33" s="51"/>
      <c r="BT33" s="51"/>
      <c r="BU33" s="51"/>
      <c r="BV33" s="51"/>
      <c r="BW33" s="4"/>
      <c r="BX33" s="89"/>
      <c r="BY33" s="89"/>
      <c r="BZ33" s="89"/>
    </row>
    <row r="34" spans="1:78" ht="30.75" customHeight="1">
      <c r="A34" s="247" t="s">
        <v>108</v>
      </c>
      <c r="B34" s="248"/>
      <c r="C34" s="250" t="s">
        <v>109</v>
      </c>
      <c r="D34" s="191"/>
      <c r="E34" s="191"/>
      <c r="F34" s="191"/>
      <c r="G34" s="191"/>
      <c r="H34" s="219"/>
      <c r="I34" s="251" t="str">
        <f>IF(AD17="","",AD17)</f>
        <v/>
      </c>
      <c r="J34" s="191"/>
      <c r="K34" s="191"/>
      <c r="L34" s="191"/>
      <c r="M34" s="191"/>
      <c r="N34" s="219"/>
      <c r="O34" s="250" t="s">
        <v>110</v>
      </c>
      <c r="P34" s="191"/>
      <c r="Q34" s="191"/>
      <c r="R34" s="191"/>
      <c r="S34" s="191"/>
      <c r="T34" s="219"/>
      <c r="U34" s="251" t="str">
        <f>IF(AD18="","",AD18)</f>
        <v/>
      </c>
      <c r="V34" s="191"/>
      <c r="W34" s="191"/>
      <c r="X34" s="191"/>
      <c r="Y34" s="192"/>
      <c r="Z34" s="1"/>
      <c r="AA34" s="4"/>
      <c r="AB34" s="96" t="s">
        <v>167</v>
      </c>
      <c r="AC34" s="47"/>
      <c r="AD34" s="117"/>
      <c r="AE34" s="58"/>
      <c r="AF34" s="4"/>
      <c r="AG34" s="4"/>
      <c r="AH34" s="4"/>
      <c r="AI34" s="4"/>
      <c r="AJ34" s="4"/>
      <c r="AK34" s="4"/>
      <c r="AL34" s="4"/>
      <c r="AM34" s="4"/>
      <c r="AN34" s="4"/>
      <c r="AO34" s="4"/>
      <c r="AP34" s="4"/>
      <c r="AQ34" s="4"/>
      <c r="AR34" s="4"/>
      <c r="AS34" s="4"/>
      <c r="AT34" s="4"/>
      <c r="AU34" s="4"/>
      <c r="AV34" s="4"/>
      <c r="AW34" s="4"/>
      <c r="AX34" s="4"/>
      <c r="AY34" s="4"/>
      <c r="AZ34" s="4"/>
      <c r="BA34" s="60" t="s">
        <v>134</v>
      </c>
      <c r="BB34" s="49" t="s">
        <v>104</v>
      </c>
      <c r="BC34" s="49" t="s">
        <v>105</v>
      </c>
      <c r="BD34" s="49" t="s">
        <v>163</v>
      </c>
      <c r="BE34" s="50" t="s">
        <v>106</v>
      </c>
      <c r="BF34" s="49"/>
      <c r="BG34" s="49"/>
      <c r="BH34" s="49"/>
      <c r="BI34" s="49"/>
      <c r="BJ34" s="49"/>
      <c r="BK34" s="49"/>
      <c r="BL34" s="49"/>
      <c r="BM34" s="49"/>
      <c r="BN34" s="49"/>
      <c r="BO34" s="49"/>
      <c r="BP34" s="49"/>
      <c r="BQ34" s="49"/>
      <c r="BR34" s="49"/>
      <c r="BS34" s="49"/>
      <c r="BT34" s="49"/>
      <c r="BU34" s="49"/>
      <c r="BV34" s="49"/>
      <c r="BW34" s="4"/>
      <c r="BX34" s="89"/>
      <c r="BY34" s="89"/>
      <c r="BZ34" s="89"/>
    </row>
    <row r="35" spans="1:78" ht="30.75" customHeight="1" thickBot="1">
      <c r="A35" s="234"/>
      <c r="B35" s="249"/>
      <c r="C35" s="224" t="s">
        <v>58</v>
      </c>
      <c r="D35" s="225"/>
      <c r="E35" s="225"/>
      <c r="F35" s="179"/>
      <c r="G35" s="226" t="str">
        <f>IF(AD19="","",AD19)</f>
        <v/>
      </c>
      <c r="H35" s="225"/>
      <c r="I35" s="225"/>
      <c r="J35" s="179"/>
      <c r="K35" s="224" t="s">
        <v>111</v>
      </c>
      <c r="L35" s="225"/>
      <c r="M35" s="179"/>
      <c r="N35" s="226" t="str">
        <f>IF(AD20="","",AD20)</f>
        <v/>
      </c>
      <c r="O35" s="225"/>
      <c r="P35" s="225"/>
      <c r="Q35" s="179"/>
      <c r="R35" s="245" t="s">
        <v>112</v>
      </c>
      <c r="S35" s="225"/>
      <c r="T35" s="225"/>
      <c r="U35" s="179"/>
      <c r="V35" s="226" t="str">
        <f>IF(AD21="","",AD21)</f>
        <v/>
      </c>
      <c r="W35" s="225"/>
      <c r="X35" s="225"/>
      <c r="Y35" s="246"/>
      <c r="Z35" s="1"/>
      <c r="AA35" s="52"/>
      <c r="AB35" s="53" t="s">
        <v>102</v>
      </c>
      <c r="AC35" s="54"/>
      <c r="AD35" s="118">
        <v>1</v>
      </c>
      <c r="AE35" s="107" t="s">
        <v>103</v>
      </c>
      <c r="AF35" s="55"/>
      <c r="AG35" s="4"/>
      <c r="AH35" s="4"/>
      <c r="AI35" s="4"/>
      <c r="AJ35" s="4"/>
      <c r="AK35" s="4"/>
      <c r="AL35" s="4"/>
      <c r="AM35" s="4"/>
      <c r="AN35" s="4"/>
      <c r="AO35" s="4"/>
      <c r="AP35" s="4"/>
      <c r="AQ35" s="4"/>
      <c r="AR35" s="4"/>
      <c r="AS35" s="4"/>
      <c r="AT35" s="4"/>
      <c r="AU35" s="4"/>
      <c r="AV35" s="4"/>
      <c r="AW35" s="4"/>
      <c r="AX35" s="4"/>
      <c r="AY35" s="4"/>
      <c r="AZ35" s="4"/>
      <c r="BA35" s="4"/>
      <c r="BB35" s="60" t="s">
        <v>140</v>
      </c>
      <c r="BC35" s="60" t="s">
        <v>142</v>
      </c>
      <c r="BD35" s="60" t="s">
        <v>141</v>
      </c>
      <c r="BE35" s="4"/>
      <c r="BF35" s="4"/>
      <c r="BG35" s="4"/>
      <c r="BH35" s="4"/>
      <c r="BI35" s="4"/>
      <c r="BJ35" s="4"/>
      <c r="BK35" s="4"/>
      <c r="BL35" s="4"/>
      <c r="BM35" s="4"/>
      <c r="BN35" s="4"/>
      <c r="BO35" s="4"/>
      <c r="BP35" s="4"/>
      <c r="BQ35" s="4"/>
      <c r="BR35" s="4"/>
      <c r="BS35" s="4"/>
      <c r="BT35" s="4"/>
      <c r="BU35" s="4"/>
      <c r="BV35" s="4"/>
      <c r="BW35" s="4"/>
      <c r="BX35" s="89"/>
      <c r="BY35" s="89"/>
      <c r="BZ35" s="89"/>
    </row>
    <row r="36" spans="1:78" ht="34.5" customHeight="1">
      <c r="A36" s="227" t="s">
        <v>79</v>
      </c>
      <c r="B36" s="255" t="s">
        <v>114</v>
      </c>
      <c r="C36" s="168"/>
      <c r="D36" s="168"/>
      <c r="E36" s="168"/>
      <c r="F36" s="168"/>
      <c r="G36" s="168"/>
      <c r="H36" s="168"/>
      <c r="I36" s="168"/>
      <c r="J36" s="168"/>
      <c r="K36" s="168"/>
      <c r="L36" s="168"/>
      <c r="M36" s="168"/>
      <c r="N36" s="168"/>
      <c r="O36" s="168"/>
      <c r="P36" s="168"/>
      <c r="Q36" s="168"/>
      <c r="R36" s="168"/>
      <c r="S36" s="168"/>
      <c r="T36" s="168"/>
      <c r="U36" s="168"/>
      <c r="V36" s="168"/>
      <c r="W36" s="168"/>
      <c r="X36" s="168"/>
      <c r="Y36" s="169"/>
      <c r="Z36" s="1"/>
      <c r="AA36" s="4"/>
      <c r="AB36" s="53" t="s">
        <v>107</v>
      </c>
      <c r="AC36" s="56"/>
      <c r="AD36" s="118">
        <v>6</v>
      </c>
      <c r="AE36" s="107" t="s">
        <v>103</v>
      </c>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89"/>
      <c r="BY36" s="89"/>
      <c r="BZ36" s="89"/>
    </row>
    <row r="37" spans="1:78" ht="46.5" customHeight="1">
      <c r="A37" s="228"/>
      <c r="B37" s="170" t="s">
        <v>116</v>
      </c>
      <c r="C37" s="171"/>
      <c r="D37" s="171"/>
      <c r="E37" s="171"/>
      <c r="F37" s="171"/>
      <c r="G37" s="171"/>
      <c r="H37" s="171"/>
      <c r="I37" s="171"/>
      <c r="J37" s="171"/>
      <c r="K37" s="171"/>
      <c r="L37" s="171"/>
      <c r="M37" s="171"/>
      <c r="N37" s="171"/>
      <c r="O37" s="171"/>
      <c r="P37" s="171"/>
      <c r="Q37" s="171"/>
      <c r="R37" s="171"/>
      <c r="S37" s="171"/>
      <c r="T37" s="171"/>
      <c r="U37" s="171"/>
      <c r="V37" s="171"/>
      <c r="W37" s="171"/>
      <c r="X37" s="171"/>
      <c r="Y37" s="172"/>
      <c r="Z37" s="1"/>
      <c r="AA37" s="4"/>
      <c r="AB37" s="97" t="s">
        <v>168</v>
      </c>
      <c r="AC37" s="54"/>
      <c r="AD37" s="118">
        <f>IF(OR(COUNTIF($AD$23,"*ゆうちょ*")=1,COUNTIF($AD$23,"*post*")=1),0,1)</f>
        <v>1</v>
      </c>
      <c r="AE37" s="107" t="s">
        <v>103</v>
      </c>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89"/>
      <c r="BY37" s="89"/>
      <c r="BZ37" s="89"/>
    </row>
    <row r="38" spans="1:78" ht="96.75" customHeight="1">
      <c r="A38" s="228"/>
      <c r="B38" s="170" t="s">
        <v>117</v>
      </c>
      <c r="C38" s="171"/>
      <c r="D38" s="171"/>
      <c r="E38" s="171"/>
      <c r="F38" s="171"/>
      <c r="G38" s="171"/>
      <c r="H38" s="171"/>
      <c r="I38" s="171"/>
      <c r="J38" s="171"/>
      <c r="K38" s="171"/>
      <c r="L38" s="171"/>
      <c r="M38" s="171"/>
      <c r="N38" s="171"/>
      <c r="O38" s="171"/>
      <c r="P38" s="171"/>
      <c r="Q38" s="171"/>
      <c r="R38" s="171"/>
      <c r="S38" s="171"/>
      <c r="T38" s="171"/>
      <c r="U38" s="171"/>
      <c r="V38" s="171"/>
      <c r="W38" s="171"/>
      <c r="X38" s="171"/>
      <c r="Y38" s="172"/>
      <c r="Z38" s="1"/>
      <c r="AA38" s="52"/>
      <c r="AB38" s="53" t="s">
        <v>113</v>
      </c>
      <c r="AC38" s="54"/>
      <c r="AD38" s="118"/>
      <c r="AE38" s="107" t="s">
        <v>103</v>
      </c>
      <c r="AF38" s="55"/>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89"/>
      <c r="BY38" s="89"/>
      <c r="BZ38" s="89"/>
    </row>
    <row r="39" spans="1:78" ht="45.75" customHeight="1">
      <c r="A39" s="229"/>
      <c r="B39" s="170" t="s">
        <v>118</v>
      </c>
      <c r="C39" s="171"/>
      <c r="D39" s="171"/>
      <c r="E39" s="171"/>
      <c r="F39" s="171"/>
      <c r="G39" s="171"/>
      <c r="H39" s="171"/>
      <c r="I39" s="171"/>
      <c r="J39" s="171"/>
      <c r="K39" s="171"/>
      <c r="L39" s="171"/>
      <c r="M39" s="171"/>
      <c r="N39" s="171"/>
      <c r="O39" s="171"/>
      <c r="P39" s="171"/>
      <c r="Q39" s="171"/>
      <c r="R39" s="171"/>
      <c r="S39" s="171"/>
      <c r="T39" s="171"/>
      <c r="U39" s="171"/>
      <c r="V39" s="171"/>
      <c r="W39" s="171"/>
      <c r="X39" s="171"/>
      <c r="Y39" s="172"/>
      <c r="Z39" s="1"/>
      <c r="AA39" s="52"/>
      <c r="AB39" s="57" t="s">
        <v>115</v>
      </c>
      <c r="AC39" s="54"/>
      <c r="AD39" s="119">
        <f>IF(AD30&lt;&gt;"",1,0)</f>
        <v>0</v>
      </c>
      <c r="AE39" s="107" t="s">
        <v>103</v>
      </c>
      <c r="AF39" s="55"/>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row>
    <row r="40" spans="1:78" ht="7.5" customHeight="1">
      <c r="A40" s="61"/>
      <c r="B40" s="62"/>
      <c r="C40" s="62"/>
      <c r="D40" s="63"/>
      <c r="E40" s="63"/>
      <c r="F40" s="63"/>
      <c r="G40" s="63"/>
      <c r="H40" s="63"/>
      <c r="I40" s="63"/>
      <c r="J40" s="63"/>
      <c r="K40" s="63"/>
      <c r="L40" s="63"/>
      <c r="M40" s="63"/>
      <c r="N40" s="63"/>
      <c r="O40" s="63"/>
      <c r="P40" s="63"/>
      <c r="Q40" s="63"/>
      <c r="R40" s="63"/>
      <c r="S40" s="63"/>
      <c r="T40" s="63"/>
      <c r="U40" s="63"/>
      <c r="V40" s="63"/>
      <c r="W40" s="63"/>
      <c r="X40" s="63"/>
      <c r="Y40" s="1"/>
      <c r="Z40" s="1"/>
      <c r="AA40" s="52"/>
      <c r="AB40" s="58"/>
      <c r="AC40" s="59"/>
      <c r="AD40" s="58"/>
      <c r="AE40" s="58"/>
      <c r="AF40" s="55"/>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row>
    <row r="41" spans="1:78" ht="40.5" customHeight="1">
      <c r="A41" s="221" t="s">
        <v>119</v>
      </c>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2"/>
      <c r="Z41" s="1"/>
      <c r="AA41" s="52"/>
      <c r="AB41" s="58"/>
      <c r="AC41" s="59"/>
      <c r="AD41" s="58"/>
      <c r="AE41" s="58"/>
      <c r="AF41" s="55"/>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row>
    <row r="42" spans="1:78" ht="6" customHeight="1">
      <c r="A42" s="64"/>
      <c r="B42" s="65"/>
      <c r="C42" s="65"/>
      <c r="D42" s="65"/>
      <c r="E42" s="65"/>
      <c r="F42" s="65"/>
      <c r="G42" s="65"/>
      <c r="H42" s="65"/>
      <c r="I42" s="65"/>
      <c r="J42" s="65"/>
      <c r="K42" s="65"/>
      <c r="L42" s="65"/>
      <c r="M42" s="65"/>
      <c r="N42" s="65"/>
      <c r="O42" s="65"/>
      <c r="P42" s="65"/>
      <c r="Q42" s="65"/>
      <c r="R42" s="65"/>
      <c r="S42" s="65"/>
      <c r="T42" s="65"/>
      <c r="U42" s="65"/>
      <c r="V42" s="65"/>
      <c r="W42" s="65"/>
      <c r="X42" s="65"/>
      <c r="Y42" s="65"/>
      <c r="Z42" s="1"/>
      <c r="AA42" s="52"/>
      <c r="AB42" s="58"/>
      <c r="AC42" s="59"/>
      <c r="AD42" s="58"/>
      <c r="AE42" s="58"/>
      <c r="AF42" s="55"/>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row>
    <row r="43" spans="1:78" ht="3.75" customHeight="1">
      <c r="A43" s="62"/>
      <c r="B43" s="63"/>
      <c r="C43" s="63"/>
      <c r="D43" s="63"/>
      <c r="E43" s="63"/>
      <c r="F43" s="63"/>
      <c r="G43" s="63"/>
      <c r="H43" s="63"/>
      <c r="I43" s="63"/>
      <c r="J43" s="63"/>
      <c r="K43" s="63"/>
      <c r="L43" s="63"/>
      <c r="M43" s="63"/>
      <c r="N43" s="63"/>
      <c r="O43" s="63"/>
      <c r="P43" s="63"/>
      <c r="Q43" s="63"/>
      <c r="R43" s="63"/>
      <c r="S43" s="63"/>
      <c r="T43" s="63"/>
      <c r="U43" s="63"/>
      <c r="V43" s="63"/>
      <c r="W43" s="63"/>
      <c r="X43" s="63"/>
      <c r="Y43" s="63"/>
      <c r="Z43" s="1"/>
      <c r="AA43" s="52"/>
      <c r="AB43" s="58"/>
      <c r="AC43" s="59"/>
      <c r="AD43" s="58"/>
      <c r="AE43" s="58"/>
      <c r="AF43" s="55"/>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row>
    <row r="44" spans="1:78" ht="14.25" customHeight="1">
      <c r="A44" s="1"/>
      <c r="B44" s="1"/>
      <c r="C44" s="1"/>
      <c r="D44" s="1"/>
      <c r="E44" s="1"/>
      <c r="F44" s="1"/>
      <c r="G44" s="1"/>
      <c r="H44" s="1"/>
      <c r="I44" s="1"/>
      <c r="J44" s="1"/>
      <c r="K44" s="1"/>
      <c r="L44" s="1"/>
      <c r="M44" s="1"/>
      <c r="N44" s="66" t="s">
        <v>120</v>
      </c>
      <c r="O44" s="1"/>
      <c r="P44" s="1"/>
      <c r="Q44" s="1"/>
      <c r="R44" s="1"/>
      <c r="S44" s="1"/>
      <c r="T44" s="1"/>
      <c r="U44" s="1"/>
      <c r="V44" s="1"/>
      <c r="W44" s="1"/>
      <c r="X44" s="1"/>
      <c r="Y44" s="1"/>
      <c r="Z44" s="1"/>
      <c r="AA44" s="52"/>
      <c r="AB44" s="58"/>
      <c r="AC44" s="59"/>
      <c r="AD44" s="58"/>
      <c r="AE44" s="58"/>
      <c r="AF44" s="55"/>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row>
    <row r="45" spans="1:78" ht="13.5" customHeight="1">
      <c r="A45" s="230" t="s">
        <v>121</v>
      </c>
      <c r="B45" s="231"/>
      <c r="C45" s="231"/>
      <c r="D45" s="231"/>
      <c r="E45" s="232"/>
      <c r="F45" s="237"/>
      <c r="G45" s="231"/>
      <c r="H45" s="231"/>
      <c r="I45" s="231"/>
      <c r="J45" s="231"/>
      <c r="K45" s="231"/>
      <c r="L45" s="238"/>
      <c r="M45" s="1"/>
      <c r="N45" s="242" t="s">
        <v>122</v>
      </c>
      <c r="O45" s="243"/>
      <c r="P45" s="244"/>
      <c r="Q45" s="242" t="s">
        <v>123</v>
      </c>
      <c r="R45" s="243"/>
      <c r="S45" s="244"/>
      <c r="T45" s="242" t="s">
        <v>124</v>
      </c>
      <c r="U45" s="243"/>
      <c r="V45" s="243"/>
      <c r="W45" s="243"/>
      <c r="X45" s="243"/>
      <c r="Y45" s="244"/>
      <c r="Z45" s="1"/>
      <c r="AA45" s="52"/>
      <c r="AB45" s="58"/>
      <c r="AC45" s="59"/>
      <c r="AD45" s="58"/>
      <c r="AE45" s="58"/>
      <c r="AF45" s="55"/>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row>
    <row r="46" spans="1:78" ht="15.75" customHeight="1">
      <c r="A46" s="144"/>
      <c r="B46" s="147"/>
      <c r="C46" s="147"/>
      <c r="D46" s="147"/>
      <c r="E46" s="233"/>
      <c r="F46" s="239"/>
      <c r="G46" s="147"/>
      <c r="H46" s="147"/>
      <c r="I46" s="147"/>
      <c r="J46" s="147"/>
      <c r="K46" s="147"/>
      <c r="L46" s="148"/>
      <c r="M46" s="1"/>
      <c r="N46" s="252"/>
      <c r="O46" s="253"/>
      <c r="P46" s="254"/>
      <c r="Q46" s="222"/>
      <c r="R46" s="147"/>
      <c r="S46" s="145"/>
      <c r="T46" s="223" t="s">
        <v>125</v>
      </c>
      <c r="U46" s="147"/>
      <c r="V46" s="147"/>
      <c r="W46" s="147"/>
      <c r="X46" s="147"/>
      <c r="Y46" s="145"/>
      <c r="Z46" s="1"/>
      <c r="AA46" s="52"/>
      <c r="AB46" s="58"/>
      <c r="AC46" s="59"/>
      <c r="AD46" s="58"/>
      <c r="AE46" s="58"/>
      <c r="AF46" s="55"/>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row>
    <row r="47" spans="1:78" ht="15" customHeight="1">
      <c r="A47" s="234"/>
      <c r="B47" s="235"/>
      <c r="C47" s="235"/>
      <c r="D47" s="235"/>
      <c r="E47" s="236"/>
      <c r="F47" s="240"/>
      <c r="G47" s="235"/>
      <c r="H47" s="235"/>
      <c r="I47" s="235"/>
      <c r="J47" s="235"/>
      <c r="K47" s="235"/>
      <c r="L47" s="241"/>
      <c r="M47" s="1"/>
      <c r="N47" s="174"/>
      <c r="O47" s="150"/>
      <c r="P47" s="175"/>
      <c r="Q47" s="174"/>
      <c r="R47" s="150"/>
      <c r="S47" s="175"/>
      <c r="T47" s="174"/>
      <c r="U47" s="150"/>
      <c r="V47" s="150"/>
      <c r="W47" s="150"/>
      <c r="X47" s="150"/>
      <c r="Y47" s="175"/>
      <c r="Z47" s="1"/>
      <c r="AA47" s="52"/>
      <c r="AB47" s="58"/>
      <c r="AC47" s="59"/>
      <c r="AD47" s="58"/>
      <c r="AE47" s="58"/>
      <c r="AF47" s="55"/>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row>
    <row r="48" spans="1:78" ht="12.75" customHeight="1">
      <c r="A48" s="4"/>
      <c r="B48" s="4"/>
      <c r="C48" s="4"/>
      <c r="D48" s="4"/>
      <c r="E48" s="4"/>
      <c r="F48" s="4"/>
      <c r="G48" s="4"/>
      <c r="H48" s="4"/>
      <c r="I48" s="4"/>
      <c r="J48" s="4"/>
      <c r="K48" s="4"/>
      <c r="L48" s="4"/>
      <c r="M48" s="4"/>
      <c r="N48" s="4"/>
      <c r="O48" s="4"/>
      <c r="P48" s="4"/>
      <c r="Q48" s="4"/>
      <c r="R48" s="4"/>
      <c r="S48" s="4"/>
      <c r="T48" s="4"/>
      <c r="U48" s="4"/>
      <c r="V48" s="4"/>
      <c r="W48" s="4"/>
      <c r="X48" s="4"/>
      <c r="Y48" s="4"/>
      <c r="Z48" s="1"/>
      <c r="AA48" s="52"/>
      <c r="AB48" s="58"/>
      <c r="AC48" s="59"/>
      <c r="AD48" s="58"/>
      <c r="AE48" s="58"/>
      <c r="AF48" s="55"/>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row>
    <row r="49" spans="1:75" ht="12.75" customHeight="1">
      <c r="A49" s="4"/>
      <c r="B49" s="4"/>
      <c r="C49" s="4"/>
      <c r="D49" s="4"/>
      <c r="E49" s="4"/>
      <c r="F49" s="4"/>
      <c r="G49" s="4"/>
      <c r="H49" s="4"/>
      <c r="I49" s="4"/>
      <c r="J49" s="4"/>
      <c r="K49" s="4"/>
      <c r="L49" s="4"/>
      <c r="M49" s="4"/>
      <c r="N49" s="4"/>
      <c r="O49" s="4"/>
      <c r="P49" s="4"/>
      <c r="Q49" s="4"/>
      <c r="R49" s="4"/>
      <c r="S49" s="4"/>
      <c r="T49" s="4"/>
      <c r="U49" s="4"/>
      <c r="V49" s="4"/>
      <c r="W49" s="4"/>
      <c r="X49" s="4"/>
      <c r="Y49" s="4"/>
      <c r="Z49" s="1"/>
      <c r="AA49" s="52"/>
      <c r="AB49" s="58"/>
      <c r="AC49" s="59"/>
      <c r="AD49" s="58"/>
      <c r="AE49" s="58"/>
      <c r="AF49" s="55"/>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row>
    <row r="50" spans="1:75" ht="12.75" customHeight="1">
      <c r="A50" s="4"/>
      <c r="B50" s="4"/>
      <c r="C50" s="4"/>
      <c r="D50" s="4"/>
      <c r="E50" s="4"/>
      <c r="F50" s="4"/>
      <c r="G50" s="4"/>
      <c r="H50" s="4"/>
      <c r="I50" s="4"/>
      <c r="J50" s="4"/>
      <c r="K50" s="4"/>
      <c r="L50" s="4"/>
      <c r="M50" s="4"/>
      <c r="N50" s="4"/>
      <c r="O50" s="4"/>
      <c r="P50" s="4"/>
      <c r="Q50" s="4"/>
      <c r="R50" s="4"/>
      <c r="S50" s="4"/>
      <c r="T50" s="4"/>
      <c r="U50" s="4"/>
      <c r="V50" s="4"/>
      <c r="W50" s="4"/>
      <c r="X50" s="4"/>
      <c r="Y50" s="4"/>
      <c r="Z50" s="1"/>
      <c r="AA50" s="52"/>
      <c r="AB50" s="58"/>
      <c r="AC50" s="59"/>
      <c r="AD50" s="58"/>
      <c r="AE50" s="58"/>
      <c r="AF50" s="55"/>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row>
    <row r="51" spans="1:75" ht="12.75" customHeight="1">
      <c r="A51" s="4"/>
      <c r="B51" s="4"/>
      <c r="C51" s="4"/>
      <c r="D51" s="4"/>
      <c r="E51" s="4"/>
      <c r="F51" s="4"/>
      <c r="G51" s="4"/>
      <c r="H51" s="4"/>
      <c r="I51" s="4"/>
      <c r="J51" s="4"/>
      <c r="K51" s="4"/>
      <c r="L51" s="4"/>
      <c r="M51" s="4"/>
      <c r="N51" s="4"/>
      <c r="O51" s="4"/>
      <c r="P51" s="4"/>
      <c r="Q51" s="4"/>
      <c r="R51" s="4"/>
      <c r="S51" s="4"/>
      <c r="T51" s="4"/>
      <c r="U51" s="4"/>
      <c r="V51" s="4"/>
      <c r="W51" s="4"/>
      <c r="X51" s="4"/>
      <c r="Y51" s="4"/>
      <c r="Z51" s="1"/>
      <c r="AA51" s="52"/>
      <c r="AB51" s="58"/>
      <c r="AC51" s="59"/>
      <c r="AD51" s="58"/>
      <c r="AE51" s="58"/>
      <c r="AF51" s="55"/>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row>
    <row r="52" spans="1:75" ht="12.75" customHeight="1">
      <c r="A52" s="4"/>
      <c r="B52" s="4"/>
      <c r="C52" s="4"/>
      <c r="D52" s="4"/>
      <c r="E52" s="4"/>
      <c r="F52" s="4"/>
      <c r="G52" s="4"/>
      <c r="H52" s="4"/>
      <c r="I52" s="4"/>
      <c r="J52" s="4"/>
      <c r="K52" s="4"/>
      <c r="L52" s="4"/>
      <c r="M52" s="4"/>
      <c r="N52" s="4"/>
      <c r="O52" s="4"/>
      <c r="P52" s="4"/>
      <c r="Q52" s="4"/>
      <c r="R52" s="4"/>
      <c r="S52" s="4"/>
      <c r="T52" s="4"/>
      <c r="U52" s="4"/>
      <c r="V52" s="4"/>
      <c r="W52" s="4"/>
      <c r="X52" s="4"/>
      <c r="Y52" s="4"/>
      <c r="Z52" s="1"/>
      <c r="AA52" s="52"/>
      <c r="AB52" s="58"/>
      <c r="AC52" s="59"/>
      <c r="AD52" s="58"/>
      <c r="AE52" s="58"/>
      <c r="AF52" s="55"/>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row>
    <row r="53" spans="1:75" ht="12.75" customHeight="1">
      <c r="A53" s="4"/>
      <c r="B53" s="4"/>
      <c r="C53" s="4"/>
      <c r="D53" s="4"/>
      <c r="E53" s="4"/>
      <c r="F53" s="4"/>
      <c r="G53" s="4"/>
      <c r="H53" s="4"/>
      <c r="I53" s="4"/>
      <c r="J53" s="4"/>
      <c r="K53" s="4"/>
      <c r="L53" s="4"/>
      <c r="M53" s="4"/>
      <c r="N53" s="4"/>
      <c r="O53" s="4"/>
      <c r="P53" s="4"/>
      <c r="Q53" s="4"/>
      <c r="R53" s="4"/>
      <c r="S53" s="4"/>
      <c r="T53" s="4"/>
      <c r="U53" s="4"/>
      <c r="V53" s="4"/>
      <c r="W53" s="4"/>
      <c r="X53" s="4"/>
      <c r="Y53" s="4"/>
      <c r="Z53" s="1"/>
      <c r="AA53" s="52"/>
      <c r="AB53" s="58"/>
      <c r="AC53" s="59"/>
      <c r="AD53" s="58"/>
      <c r="AE53" s="58"/>
      <c r="AF53" s="55"/>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row>
    <row r="54" spans="1:75" ht="12.75" customHeight="1">
      <c r="A54" s="4"/>
      <c r="B54" s="4"/>
      <c r="C54" s="4"/>
      <c r="D54" s="4"/>
      <c r="E54" s="4"/>
      <c r="F54" s="4"/>
      <c r="G54" s="4"/>
      <c r="H54" s="4"/>
      <c r="I54" s="4"/>
      <c r="J54" s="4"/>
      <c r="K54" s="4"/>
      <c r="L54" s="4"/>
      <c r="M54" s="4"/>
      <c r="N54" s="4"/>
      <c r="O54" s="4"/>
      <c r="P54" s="4"/>
      <c r="Q54" s="4"/>
      <c r="R54" s="4"/>
      <c r="S54" s="4"/>
      <c r="T54" s="4"/>
      <c r="U54" s="4"/>
      <c r="V54" s="4"/>
      <c r="W54" s="4"/>
      <c r="X54" s="4"/>
      <c r="Y54" s="4"/>
      <c r="Z54" s="1"/>
      <c r="AA54" s="52"/>
      <c r="AB54" s="58"/>
      <c r="AC54" s="59"/>
      <c r="AD54" s="58"/>
      <c r="AE54" s="58"/>
      <c r="AF54" s="55"/>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row>
    <row r="55" spans="1:75" ht="12.75" customHeight="1">
      <c r="A55" s="4"/>
      <c r="B55" s="4"/>
      <c r="C55" s="4"/>
      <c r="D55" s="4"/>
      <c r="E55" s="4"/>
      <c r="F55" s="4"/>
      <c r="G55" s="4"/>
      <c r="H55" s="4"/>
      <c r="I55" s="4"/>
      <c r="J55" s="4"/>
      <c r="K55" s="4"/>
      <c r="L55" s="4"/>
      <c r="M55" s="4"/>
      <c r="N55" s="4"/>
      <c r="O55" s="4"/>
      <c r="P55" s="4"/>
      <c r="Q55" s="4"/>
      <c r="R55" s="4"/>
      <c r="S55" s="4"/>
      <c r="T55" s="4"/>
      <c r="U55" s="4"/>
      <c r="V55" s="4"/>
      <c r="W55" s="4"/>
      <c r="X55" s="4"/>
      <c r="Y55" s="4"/>
      <c r="Z55" s="1"/>
      <c r="AA55" s="52"/>
      <c r="AB55" s="58"/>
      <c r="AC55" s="59"/>
      <c r="AD55" s="58"/>
      <c r="AE55" s="58"/>
      <c r="AF55" s="55"/>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row>
    <row r="56" spans="1:75" ht="12.75" customHeight="1">
      <c r="A56" s="4"/>
      <c r="B56" s="4"/>
      <c r="C56" s="4"/>
      <c r="D56" s="4"/>
      <c r="E56" s="4"/>
      <c r="F56" s="4"/>
      <c r="G56" s="4"/>
      <c r="H56" s="4"/>
      <c r="I56" s="4"/>
      <c r="J56" s="4"/>
      <c r="K56" s="4"/>
      <c r="L56" s="4"/>
      <c r="M56" s="4"/>
      <c r="N56" s="4"/>
      <c r="O56" s="4"/>
      <c r="P56" s="4"/>
      <c r="Q56" s="4"/>
      <c r="R56" s="4"/>
      <c r="S56" s="4"/>
      <c r="T56" s="4"/>
      <c r="U56" s="4"/>
      <c r="V56" s="4"/>
      <c r="W56" s="4"/>
      <c r="X56" s="4"/>
      <c r="Y56" s="4"/>
      <c r="Z56" s="1"/>
      <c r="AA56" s="52"/>
      <c r="AB56" s="58"/>
      <c r="AC56" s="59"/>
      <c r="AD56" s="58"/>
      <c r="AE56" s="58"/>
      <c r="AF56" s="55"/>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row>
    <row r="57" spans="1:75" ht="12.75" customHeight="1">
      <c r="A57" s="4"/>
      <c r="B57" s="4"/>
      <c r="C57" s="4"/>
      <c r="D57" s="4"/>
      <c r="E57" s="4"/>
      <c r="F57" s="4"/>
      <c r="G57" s="4"/>
      <c r="H57" s="4"/>
      <c r="I57" s="4"/>
      <c r="J57" s="4"/>
      <c r="K57" s="4"/>
      <c r="L57" s="4"/>
      <c r="M57" s="4"/>
      <c r="N57" s="4"/>
      <c r="O57" s="4"/>
      <c r="P57" s="4"/>
      <c r="Q57" s="4"/>
      <c r="R57" s="4"/>
      <c r="S57" s="4"/>
      <c r="T57" s="4"/>
      <c r="U57" s="4"/>
      <c r="V57" s="4"/>
      <c r="W57" s="4"/>
      <c r="X57" s="4"/>
      <c r="Y57" s="4"/>
      <c r="Z57" s="1"/>
      <c r="AA57" s="52"/>
      <c r="AB57" s="58"/>
      <c r="AC57" s="59"/>
      <c r="AD57" s="58"/>
      <c r="AE57" s="58"/>
      <c r="AF57" s="55"/>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row>
    <row r="58" spans="1:75" ht="12.75" customHeight="1">
      <c r="A58" s="4"/>
      <c r="B58" s="4"/>
      <c r="C58" s="4"/>
      <c r="D58" s="4"/>
      <c r="E58" s="4"/>
      <c r="F58" s="4"/>
      <c r="G58" s="4"/>
      <c r="H58" s="4"/>
      <c r="I58" s="4"/>
      <c r="J58" s="4"/>
      <c r="K58" s="4"/>
      <c r="L58" s="4"/>
      <c r="M58" s="4"/>
      <c r="N58" s="4"/>
      <c r="O58" s="4"/>
      <c r="P58" s="4"/>
      <c r="Q58" s="4"/>
      <c r="R58" s="4"/>
      <c r="S58" s="4"/>
      <c r="T58" s="4"/>
      <c r="U58" s="4"/>
      <c r="V58" s="4"/>
      <c r="W58" s="4"/>
      <c r="X58" s="4"/>
      <c r="Y58" s="4"/>
      <c r="Z58" s="1"/>
      <c r="AA58" s="52"/>
      <c r="AB58" s="58"/>
      <c r="AC58" s="59"/>
      <c r="AD58" s="58"/>
      <c r="AE58" s="58"/>
      <c r="AF58" s="55"/>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row>
    <row r="59" spans="1:75" ht="12.75" customHeight="1">
      <c r="A59" s="4"/>
      <c r="B59" s="4"/>
      <c r="C59" s="4"/>
      <c r="D59" s="4"/>
      <c r="E59" s="4"/>
      <c r="F59" s="4"/>
      <c r="G59" s="4"/>
      <c r="H59" s="4"/>
      <c r="I59" s="4"/>
      <c r="J59" s="4"/>
      <c r="K59" s="4"/>
      <c r="L59" s="4"/>
      <c r="M59" s="4"/>
      <c r="N59" s="4"/>
      <c r="O59" s="4"/>
      <c r="P59" s="4"/>
      <c r="Q59" s="4"/>
      <c r="R59" s="4"/>
      <c r="S59" s="4"/>
      <c r="T59" s="4"/>
      <c r="U59" s="4"/>
      <c r="V59" s="4"/>
      <c r="W59" s="4"/>
      <c r="X59" s="4"/>
      <c r="Y59" s="4"/>
      <c r="Z59" s="1"/>
      <c r="AA59" s="52"/>
      <c r="AB59" s="58"/>
      <c r="AC59" s="59"/>
      <c r="AD59" s="58"/>
      <c r="AE59" s="58"/>
      <c r="AF59" s="55"/>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row>
    <row r="60" spans="1:75" ht="12.75" customHeight="1">
      <c r="A60" s="4"/>
      <c r="B60" s="4"/>
      <c r="C60" s="4"/>
      <c r="D60" s="4"/>
      <c r="E60" s="4"/>
      <c r="F60" s="4"/>
      <c r="G60" s="4"/>
      <c r="H60" s="4"/>
      <c r="I60" s="4"/>
      <c r="J60" s="4"/>
      <c r="K60" s="4"/>
      <c r="L60" s="4"/>
      <c r="M60" s="4"/>
      <c r="N60" s="4"/>
      <c r="O60" s="4"/>
      <c r="P60" s="4"/>
      <c r="Q60" s="4"/>
      <c r="R60" s="4"/>
      <c r="S60" s="4"/>
      <c r="T60" s="4"/>
      <c r="U60" s="4"/>
      <c r="V60" s="4"/>
      <c r="W60" s="4"/>
      <c r="X60" s="4"/>
      <c r="Y60" s="4"/>
      <c r="Z60" s="1"/>
      <c r="AA60" s="52"/>
      <c r="AB60" s="58"/>
      <c r="AC60" s="59"/>
      <c r="AD60" s="58"/>
      <c r="AE60" s="58"/>
      <c r="AF60" s="55"/>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row>
    <row r="61" spans="1:75" ht="12.75" customHeight="1">
      <c r="A61" s="4"/>
      <c r="B61" s="4"/>
      <c r="C61" s="4"/>
      <c r="D61" s="4"/>
      <c r="E61" s="4"/>
      <c r="F61" s="4"/>
      <c r="G61" s="4"/>
      <c r="H61" s="4"/>
      <c r="I61" s="4"/>
      <c r="J61" s="4"/>
      <c r="K61" s="4"/>
      <c r="L61" s="4"/>
      <c r="M61" s="4"/>
      <c r="N61" s="4"/>
      <c r="O61" s="4"/>
      <c r="P61" s="4"/>
      <c r="Q61" s="4"/>
      <c r="R61" s="4"/>
      <c r="S61" s="4"/>
      <c r="T61" s="4"/>
      <c r="U61" s="4"/>
      <c r="V61" s="4"/>
      <c r="W61" s="4"/>
      <c r="X61" s="4"/>
      <c r="Y61" s="4"/>
      <c r="Z61" s="1"/>
      <c r="AA61" s="52"/>
      <c r="AB61" s="58"/>
      <c r="AC61" s="59"/>
      <c r="AD61" s="58"/>
      <c r="AE61" s="58"/>
      <c r="AF61" s="55"/>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row>
    <row r="62" spans="1:75" ht="12.75" customHeight="1">
      <c r="A62" s="4"/>
      <c r="B62" s="4"/>
      <c r="C62" s="4"/>
      <c r="D62" s="4"/>
      <c r="E62" s="4"/>
      <c r="F62" s="4"/>
      <c r="G62" s="4"/>
      <c r="H62" s="4"/>
      <c r="I62" s="4"/>
      <c r="J62" s="4"/>
      <c r="K62" s="4"/>
      <c r="L62" s="4"/>
      <c r="M62" s="4"/>
      <c r="N62" s="4"/>
      <c r="O62" s="4"/>
      <c r="P62" s="4"/>
      <c r="Q62" s="4"/>
      <c r="R62" s="4"/>
      <c r="S62" s="4"/>
      <c r="T62" s="4"/>
      <c r="U62" s="4"/>
      <c r="V62" s="4"/>
      <c r="W62" s="4"/>
      <c r="X62" s="4"/>
      <c r="Y62" s="4"/>
      <c r="Z62" s="1"/>
      <c r="AA62" s="52"/>
      <c r="AB62" s="58"/>
      <c r="AC62" s="59"/>
      <c r="AD62" s="58"/>
      <c r="AE62" s="58"/>
      <c r="AF62" s="55"/>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row>
    <row r="63" spans="1:75" ht="12.75" customHeight="1">
      <c r="A63" s="4"/>
      <c r="B63" s="4"/>
      <c r="C63" s="4"/>
      <c r="D63" s="4"/>
      <c r="E63" s="4"/>
      <c r="F63" s="4"/>
      <c r="G63" s="4"/>
      <c r="H63" s="4"/>
      <c r="I63" s="4"/>
      <c r="J63" s="4"/>
      <c r="K63" s="4"/>
      <c r="L63" s="4"/>
      <c r="M63" s="4"/>
      <c r="N63" s="4"/>
      <c r="O63" s="4"/>
      <c r="P63" s="4"/>
      <c r="Q63" s="4"/>
      <c r="R63" s="4"/>
      <c r="S63" s="4"/>
      <c r="T63" s="4"/>
      <c r="U63" s="4"/>
      <c r="V63" s="4"/>
      <c r="W63" s="4"/>
      <c r="X63" s="4"/>
      <c r="Y63" s="4"/>
      <c r="Z63" s="1"/>
      <c r="AA63" s="52"/>
      <c r="AB63" s="58"/>
      <c r="AC63" s="59"/>
      <c r="AD63" s="58"/>
      <c r="AE63" s="58"/>
      <c r="AF63" s="55"/>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row>
    <row r="64" spans="1:75" ht="12.75" customHeight="1">
      <c r="A64" s="4"/>
      <c r="B64" s="4"/>
      <c r="C64" s="4"/>
      <c r="D64" s="4"/>
      <c r="E64" s="4"/>
      <c r="F64" s="4"/>
      <c r="G64" s="4"/>
      <c r="H64" s="4"/>
      <c r="I64" s="4"/>
      <c r="J64" s="4"/>
      <c r="K64" s="4"/>
      <c r="L64" s="4"/>
      <c r="M64" s="4"/>
      <c r="N64" s="4"/>
      <c r="O64" s="4"/>
      <c r="P64" s="4"/>
      <c r="Q64" s="4"/>
      <c r="R64" s="4"/>
      <c r="S64" s="4"/>
      <c r="T64" s="4"/>
      <c r="U64" s="4"/>
      <c r="V64" s="4"/>
      <c r="W64" s="4"/>
      <c r="X64" s="4"/>
      <c r="Y64" s="4"/>
      <c r="Z64" s="1"/>
      <c r="AA64" s="52"/>
      <c r="AB64" s="58"/>
      <c r="AC64" s="59"/>
      <c r="AD64" s="58"/>
      <c r="AE64" s="58"/>
      <c r="AF64" s="55"/>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row>
    <row r="65" spans="1:75" ht="12.75" customHeight="1">
      <c r="A65" s="4"/>
      <c r="B65" s="4"/>
      <c r="C65" s="4"/>
      <c r="D65" s="4"/>
      <c r="E65" s="4"/>
      <c r="F65" s="4"/>
      <c r="G65" s="4"/>
      <c r="H65" s="4"/>
      <c r="I65" s="4"/>
      <c r="J65" s="4"/>
      <c r="K65" s="4"/>
      <c r="L65" s="4"/>
      <c r="M65" s="4"/>
      <c r="N65" s="4"/>
      <c r="O65" s="4"/>
      <c r="P65" s="4"/>
      <c r="Q65" s="4"/>
      <c r="R65" s="4"/>
      <c r="S65" s="4"/>
      <c r="T65" s="4"/>
      <c r="U65" s="4"/>
      <c r="V65" s="4"/>
      <c r="W65" s="4"/>
      <c r="X65" s="4"/>
      <c r="Y65" s="4"/>
      <c r="Z65" s="1"/>
      <c r="AA65" s="52"/>
      <c r="AB65" s="58"/>
      <c r="AC65" s="59"/>
      <c r="AD65" s="58"/>
      <c r="AE65" s="58"/>
      <c r="AF65" s="55"/>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row>
    <row r="66" spans="1:75" ht="12.75" customHeight="1">
      <c r="A66" s="4"/>
      <c r="B66" s="4"/>
      <c r="C66" s="4"/>
      <c r="D66" s="4"/>
      <c r="E66" s="4"/>
      <c r="F66" s="4"/>
      <c r="G66" s="4"/>
      <c r="H66" s="4"/>
      <c r="I66" s="4"/>
      <c r="J66" s="4"/>
      <c r="K66" s="4"/>
      <c r="L66" s="4"/>
      <c r="M66" s="4"/>
      <c r="N66" s="4"/>
      <c r="O66" s="4"/>
      <c r="P66" s="4"/>
      <c r="Q66" s="4"/>
      <c r="R66" s="4"/>
      <c r="S66" s="4"/>
      <c r="T66" s="4"/>
      <c r="U66" s="4"/>
      <c r="V66" s="4"/>
      <c r="W66" s="4"/>
      <c r="X66" s="4"/>
      <c r="Y66" s="4"/>
      <c r="Z66" s="1"/>
      <c r="AA66" s="52"/>
      <c r="AB66" s="58"/>
      <c r="AC66" s="59"/>
      <c r="AD66" s="58"/>
      <c r="AE66" s="58"/>
      <c r="AF66" s="55"/>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row>
    <row r="67" spans="1:75" ht="12.75" customHeight="1">
      <c r="A67" s="4"/>
      <c r="B67" s="4"/>
      <c r="C67" s="4"/>
      <c r="D67" s="4"/>
      <c r="E67" s="4"/>
      <c r="F67" s="4"/>
      <c r="G67" s="4"/>
      <c r="H67" s="4"/>
      <c r="I67" s="4"/>
      <c r="J67" s="4"/>
      <c r="K67" s="4"/>
      <c r="L67" s="4"/>
      <c r="M67" s="4"/>
      <c r="N67" s="4"/>
      <c r="O67" s="4"/>
      <c r="P67" s="4"/>
      <c r="Q67" s="4"/>
      <c r="R67" s="4"/>
      <c r="S67" s="4"/>
      <c r="T67" s="4"/>
      <c r="U67" s="4"/>
      <c r="V67" s="4"/>
      <c r="W67" s="4"/>
      <c r="X67" s="4"/>
      <c r="Y67" s="4"/>
      <c r="Z67" s="1"/>
      <c r="AA67" s="52"/>
      <c r="AB67" s="58"/>
      <c r="AC67" s="59"/>
      <c r="AD67" s="58"/>
      <c r="AE67" s="58"/>
      <c r="AF67" s="55"/>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75" ht="12.75" customHeight="1">
      <c r="A68" s="4"/>
      <c r="B68" s="4"/>
      <c r="C68" s="4"/>
      <c r="D68" s="4"/>
      <c r="E68" s="4"/>
      <c r="F68" s="4"/>
      <c r="G68" s="4"/>
      <c r="H68" s="4"/>
      <c r="I68" s="4"/>
      <c r="J68" s="4"/>
      <c r="K68" s="4"/>
      <c r="L68" s="4"/>
      <c r="M68" s="4"/>
      <c r="N68" s="4"/>
      <c r="O68" s="4"/>
      <c r="P68" s="4"/>
      <c r="Q68" s="4"/>
      <c r="R68" s="4"/>
      <c r="S68" s="4"/>
      <c r="T68" s="4"/>
      <c r="U68" s="4"/>
      <c r="V68" s="4"/>
      <c r="W68" s="4"/>
      <c r="X68" s="4"/>
      <c r="Y68" s="4"/>
      <c r="Z68" s="1"/>
      <c r="AA68" s="52"/>
      <c r="AB68" s="58"/>
      <c r="AC68" s="59"/>
      <c r="AD68" s="58"/>
      <c r="AE68" s="58"/>
      <c r="AF68" s="55"/>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75" ht="12.75" customHeight="1">
      <c r="A69" s="4"/>
      <c r="B69" s="4"/>
      <c r="C69" s="4"/>
      <c r="D69" s="4"/>
      <c r="E69" s="4"/>
      <c r="F69" s="4"/>
      <c r="G69" s="4"/>
      <c r="H69" s="4"/>
      <c r="I69" s="4"/>
      <c r="J69" s="4"/>
      <c r="K69" s="4"/>
      <c r="L69" s="4"/>
      <c r="M69" s="4"/>
      <c r="N69" s="4"/>
      <c r="O69" s="4"/>
      <c r="P69" s="4"/>
      <c r="Q69" s="4"/>
      <c r="R69" s="4"/>
      <c r="S69" s="4"/>
      <c r="T69" s="4"/>
      <c r="U69" s="4"/>
      <c r="V69" s="4"/>
      <c r="W69" s="4"/>
      <c r="X69" s="4"/>
      <c r="Y69" s="4"/>
      <c r="Z69" s="1"/>
      <c r="AA69" s="52"/>
      <c r="AB69" s="58"/>
      <c r="AC69" s="59"/>
      <c r="AD69" s="58"/>
      <c r="AE69" s="58"/>
      <c r="AF69" s="55"/>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75" ht="12.75" customHeight="1">
      <c r="A70" s="4"/>
      <c r="B70" s="4"/>
      <c r="C70" s="4"/>
      <c r="D70" s="4"/>
      <c r="E70" s="4"/>
      <c r="F70" s="4"/>
      <c r="G70" s="4"/>
      <c r="H70" s="4"/>
      <c r="I70" s="4"/>
      <c r="J70" s="4"/>
      <c r="K70" s="4"/>
      <c r="L70" s="4"/>
      <c r="M70" s="4"/>
      <c r="N70" s="4"/>
      <c r="O70" s="4"/>
      <c r="P70" s="4"/>
      <c r="Q70" s="4"/>
      <c r="R70" s="4"/>
      <c r="S70" s="4"/>
      <c r="T70" s="4"/>
      <c r="U70" s="4"/>
      <c r="V70" s="4"/>
      <c r="W70" s="4"/>
      <c r="X70" s="4"/>
      <c r="Y70" s="4"/>
      <c r="Z70" s="1"/>
      <c r="AA70" s="52"/>
      <c r="AB70" s="58"/>
      <c r="AC70" s="59"/>
      <c r="AD70" s="58"/>
      <c r="AE70" s="58"/>
      <c r="AF70" s="55"/>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row>
    <row r="71" spans="1:75" ht="12.75" customHeight="1">
      <c r="A71" s="4"/>
      <c r="B71" s="4"/>
      <c r="C71" s="4"/>
      <c r="D71" s="4"/>
      <c r="E71" s="4"/>
      <c r="F71" s="4"/>
      <c r="G71" s="4"/>
      <c r="H71" s="4"/>
      <c r="I71" s="4"/>
      <c r="J71" s="4"/>
      <c r="K71" s="4"/>
      <c r="L71" s="4"/>
      <c r="M71" s="4"/>
      <c r="N71" s="4"/>
      <c r="O71" s="4"/>
      <c r="P71" s="4"/>
      <c r="Q71" s="4"/>
      <c r="R71" s="4"/>
      <c r="S71" s="4"/>
      <c r="T71" s="4"/>
      <c r="U71" s="4"/>
      <c r="V71" s="4"/>
      <c r="W71" s="4"/>
      <c r="X71" s="4"/>
      <c r="Y71" s="4"/>
      <c r="Z71" s="1"/>
      <c r="AA71" s="52"/>
      <c r="AB71" s="58"/>
      <c r="AC71" s="59"/>
      <c r="AD71" s="58"/>
      <c r="AE71" s="58"/>
      <c r="AF71" s="55"/>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row>
    <row r="72" spans="1:75" ht="12.75" customHeight="1">
      <c r="A72" s="4"/>
      <c r="B72" s="4"/>
      <c r="C72" s="4"/>
      <c r="D72" s="4"/>
      <c r="E72" s="4"/>
      <c r="F72" s="4"/>
      <c r="G72" s="4"/>
      <c r="H72" s="4"/>
      <c r="I72" s="4"/>
      <c r="J72" s="4"/>
      <c r="K72" s="4"/>
      <c r="L72" s="4"/>
      <c r="M72" s="4"/>
      <c r="N72" s="4"/>
      <c r="O72" s="4"/>
      <c r="P72" s="4"/>
      <c r="Q72" s="4"/>
      <c r="R72" s="4"/>
      <c r="S72" s="4"/>
      <c r="T72" s="4"/>
      <c r="U72" s="4"/>
      <c r="V72" s="4"/>
      <c r="W72" s="4"/>
      <c r="X72" s="4"/>
      <c r="Y72" s="4"/>
      <c r="Z72" s="1"/>
      <c r="AA72" s="52"/>
      <c r="AB72" s="58"/>
      <c r="AC72" s="59"/>
      <c r="AD72" s="58"/>
      <c r="AE72" s="58"/>
      <c r="AF72" s="55"/>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row>
    <row r="73" spans="1:75" ht="12.75" customHeight="1">
      <c r="A73" s="4"/>
      <c r="B73" s="4"/>
      <c r="C73" s="4"/>
      <c r="D73" s="4"/>
      <c r="E73" s="4"/>
      <c r="F73" s="4"/>
      <c r="G73" s="4"/>
      <c r="H73" s="4"/>
      <c r="I73" s="4"/>
      <c r="J73" s="4"/>
      <c r="K73" s="4"/>
      <c r="L73" s="4"/>
      <c r="M73" s="4"/>
      <c r="N73" s="4"/>
      <c r="O73" s="4"/>
      <c r="P73" s="4"/>
      <c r="Q73" s="4"/>
      <c r="R73" s="4"/>
      <c r="S73" s="4"/>
      <c r="T73" s="4"/>
      <c r="U73" s="4"/>
      <c r="V73" s="4"/>
      <c r="W73" s="4"/>
      <c r="X73" s="4"/>
      <c r="Y73" s="4"/>
      <c r="Z73" s="1"/>
      <c r="AA73" s="52"/>
      <c r="AB73" s="58"/>
      <c r="AC73" s="59"/>
      <c r="AD73" s="58"/>
      <c r="AE73" s="58"/>
      <c r="AF73" s="55"/>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row>
    <row r="74" spans="1:75" ht="12.75" customHeight="1">
      <c r="A74" s="4"/>
      <c r="B74" s="4"/>
      <c r="C74" s="4"/>
      <c r="D74" s="4"/>
      <c r="E74" s="4"/>
      <c r="F74" s="4"/>
      <c r="G74" s="4"/>
      <c r="H74" s="4"/>
      <c r="I74" s="4"/>
      <c r="J74" s="4"/>
      <c r="K74" s="4"/>
      <c r="L74" s="4"/>
      <c r="M74" s="4"/>
      <c r="N74" s="4"/>
      <c r="O74" s="4"/>
      <c r="P74" s="4"/>
      <c r="Q74" s="4"/>
      <c r="R74" s="4"/>
      <c r="S74" s="4"/>
      <c r="T74" s="4"/>
      <c r="U74" s="4"/>
      <c r="V74" s="4"/>
      <c r="W74" s="4"/>
      <c r="X74" s="4"/>
      <c r="Y74" s="4"/>
      <c r="Z74" s="1"/>
      <c r="AA74" s="52"/>
      <c r="AB74" s="58"/>
      <c r="AC74" s="59"/>
      <c r="AD74" s="58"/>
      <c r="AE74" s="58"/>
      <c r="AF74" s="55"/>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row>
    <row r="75" spans="1:75" ht="12.75" customHeight="1">
      <c r="A75" s="4"/>
      <c r="B75" s="4"/>
      <c r="C75" s="4"/>
      <c r="D75" s="4"/>
      <c r="E75" s="4"/>
      <c r="F75" s="4"/>
      <c r="G75" s="4"/>
      <c r="H75" s="4"/>
      <c r="I75" s="4"/>
      <c r="J75" s="4"/>
      <c r="K75" s="4"/>
      <c r="L75" s="4"/>
      <c r="M75" s="4"/>
      <c r="N75" s="4"/>
      <c r="O75" s="4"/>
      <c r="P75" s="4"/>
      <c r="Q75" s="4"/>
      <c r="R75" s="4"/>
      <c r="S75" s="4"/>
      <c r="T75" s="4"/>
      <c r="U75" s="4"/>
      <c r="V75" s="4"/>
      <c r="W75" s="4"/>
      <c r="X75" s="4"/>
      <c r="Y75" s="4"/>
      <c r="Z75" s="1"/>
      <c r="AA75" s="52"/>
      <c r="AB75" s="58"/>
      <c r="AC75" s="59"/>
      <c r="AD75" s="58"/>
      <c r="AE75" s="58"/>
      <c r="AF75" s="55"/>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row>
    <row r="76" spans="1:75" ht="12.75" customHeight="1">
      <c r="A76" s="4"/>
      <c r="B76" s="4"/>
      <c r="C76" s="4"/>
      <c r="D76" s="4"/>
      <c r="E76" s="4"/>
      <c r="F76" s="4"/>
      <c r="G76" s="4"/>
      <c r="H76" s="4"/>
      <c r="I76" s="4"/>
      <c r="J76" s="4"/>
      <c r="K76" s="4"/>
      <c r="L76" s="4"/>
      <c r="M76" s="4"/>
      <c r="N76" s="4"/>
      <c r="O76" s="4"/>
      <c r="P76" s="4"/>
      <c r="Q76" s="4"/>
      <c r="R76" s="4"/>
      <c r="S76" s="4"/>
      <c r="T76" s="4"/>
      <c r="U76" s="4"/>
      <c r="V76" s="4"/>
      <c r="W76" s="4"/>
      <c r="X76" s="4"/>
      <c r="Y76" s="4"/>
      <c r="Z76" s="1"/>
      <c r="AA76" s="52"/>
      <c r="AB76" s="58"/>
      <c r="AC76" s="59"/>
      <c r="AD76" s="58"/>
      <c r="AE76" s="58"/>
      <c r="AF76" s="55"/>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row>
    <row r="77" spans="1:75" ht="12.75" customHeight="1">
      <c r="A77" s="4"/>
      <c r="B77" s="4"/>
      <c r="C77" s="4"/>
      <c r="D77" s="4"/>
      <c r="E77" s="4"/>
      <c r="F77" s="4"/>
      <c r="G77" s="4"/>
      <c r="H77" s="4"/>
      <c r="I77" s="4"/>
      <c r="J77" s="4"/>
      <c r="K77" s="4"/>
      <c r="L77" s="4"/>
      <c r="M77" s="4"/>
      <c r="N77" s="4"/>
      <c r="O77" s="4"/>
      <c r="P77" s="4"/>
      <c r="Q77" s="4"/>
      <c r="R77" s="4"/>
      <c r="S77" s="4"/>
      <c r="T77" s="4"/>
      <c r="U77" s="4"/>
      <c r="V77" s="4"/>
      <c r="W77" s="4"/>
      <c r="X77" s="4"/>
      <c r="Y77" s="4"/>
      <c r="Z77" s="1"/>
      <c r="AA77" s="52"/>
      <c r="AB77" s="58"/>
      <c r="AC77" s="59"/>
      <c r="AD77" s="58"/>
      <c r="AE77" s="58"/>
      <c r="AF77" s="55"/>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row>
    <row r="78" spans="1:75" ht="12.75" customHeight="1">
      <c r="A78" s="4"/>
      <c r="B78" s="4"/>
      <c r="C78" s="4"/>
      <c r="D78" s="4"/>
      <c r="E78" s="4"/>
      <c r="F78" s="4"/>
      <c r="G78" s="4"/>
      <c r="H78" s="4"/>
      <c r="I78" s="4"/>
      <c r="J78" s="4"/>
      <c r="K78" s="4"/>
      <c r="L78" s="4"/>
      <c r="M78" s="4"/>
      <c r="N78" s="4"/>
      <c r="O78" s="4"/>
      <c r="P78" s="4"/>
      <c r="Q78" s="4"/>
      <c r="R78" s="4"/>
      <c r="S78" s="4"/>
      <c r="T78" s="4"/>
      <c r="U78" s="4"/>
      <c r="V78" s="4"/>
      <c r="W78" s="4"/>
      <c r="X78" s="4"/>
      <c r="Y78" s="4"/>
      <c r="Z78" s="1"/>
      <c r="AA78" s="52"/>
      <c r="AB78" s="58"/>
      <c r="AC78" s="59"/>
      <c r="AD78" s="58"/>
      <c r="AE78" s="58"/>
      <c r="AF78" s="55"/>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row>
    <row r="79" spans="1:75" ht="12.75" customHeight="1">
      <c r="A79" s="4"/>
      <c r="B79" s="4"/>
      <c r="C79" s="4"/>
      <c r="D79" s="4"/>
      <c r="E79" s="4"/>
      <c r="F79" s="4"/>
      <c r="G79" s="4"/>
      <c r="H79" s="4"/>
      <c r="I79" s="4"/>
      <c r="J79" s="4"/>
      <c r="K79" s="4"/>
      <c r="L79" s="4"/>
      <c r="M79" s="4"/>
      <c r="N79" s="4"/>
      <c r="O79" s="4"/>
      <c r="P79" s="4"/>
      <c r="Q79" s="4"/>
      <c r="R79" s="4"/>
      <c r="S79" s="4"/>
      <c r="T79" s="4"/>
      <c r="U79" s="4"/>
      <c r="V79" s="4"/>
      <c r="W79" s="4"/>
      <c r="X79" s="4"/>
      <c r="Y79" s="4"/>
      <c r="Z79" s="1"/>
      <c r="AA79" s="52"/>
      <c r="AB79" s="58"/>
      <c r="AC79" s="59"/>
      <c r="AD79" s="58"/>
      <c r="AE79" s="58"/>
      <c r="AF79" s="55"/>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row>
    <row r="80" spans="1:75" ht="12.75" customHeight="1">
      <c r="A80" s="4"/>
      <c r="B80" s="4"/>
      <c r="C80" s="4"/>
      <c r="D80" s="4"/>
      <c r="E80" s="4"/>
      <c r="F80" s="4"/>
      <c r="G80" s="4"/>
      <c r="H80" s="4"/>
      <c r="I80" s="4"/>
      <c r="J80" s="4"/>
      <c r="K80" s="4"/>
      <c r="L80" s="4"/>
      <c r="M80" s="4"/>
      <c r="N80" s="4"/>
      <c r="O80" s="4"/>
      <c r="P80" s="4"/>
      <c r="Q80" s="4"/>
      <c r="R80" s="4"/>
      <c r="S80" s="4"/>
      <c r="T80" s="4"/>
      <c r="U80" s="4"/>
      <c r="V80" s="4"/>
      <c r="W80" s="4"/>
      <c r="X80" s="4"/>
      <c r="Y80" s="4"/>
      <c r="Z80" s="1"/>
      <c r="AA80" s="52"/>
      <c r="AB80" s="58"/>
      <c r="AC80" s="59"/>
      <c r="AD80" s="58"/>
      <c r="AE80" s="58"/>
      <c r="AF80" s="55"/>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row>
    <row r="81" spans="1:75" ht="12.75" customHeight="1">
      <c r="A81" s="4"/>
      <c r="B81" s="4"/>
      <c r="C81" s="4"/>
      <c r="D81" s="4"/>
      <c r="E81" s="4"/>
      <c r="F81" s="4"/>
      <c r="G81" s="4"/>
      <c r="H81" s="4"/>
      <c r="I81" s="4"/>
      <c r="J81" s="4"/>
      <c r="K81" s="4"/>
      <c r="L81" s="4"/>
      <c r="M81" s="4"/>
      <c r="N81" s="4"/>
      <c r="O81" s="4"/>
      <c r="P81" s="4"/>
      <c r="Q81" s="4"/>
      <c r="R81" s="4"/>
      <c r="S81" s="4"/>
      <c r="T81" s="4"/>
      <c r="U81" s="4"/>
      <c r="V81" s="4"/>
      <c r="W81" s="4"/>
      <c r="X81" s="4"/>
      <c r="Y81" s="4"/>
      <c r="Z81" s="1"/>
      <c r="AA81" s="52"/>
      <c r="AB81" s="58"/>
      <c r="AC81" s="59"/>
      <c r="AD81" s="58"/>
      <c r="AE81" s="58"/>
      <c r="AF81" s="55"/>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row>
    <row r="82" spans="1:75" ht="12.75" customHeight="1">
      <c r="A82" s="4"/>
      <c r="B82" s="4"/>
      <c r="C82" s="4"/>
      <c r="D82" s="4"/>
      <c r="E82" s="4"/>
      <c r="F82" s="4"/>
      <c r="G82" s="4"/>
      <c r="H82" s="4"/>
      <c r="I82" s="4"/>
      <c r="J82" s="4"/>
      <c r="K82" s="4"/>
      <c r="L82" s="4"/>
      <c r="M82" s="4"/>
      <c r="N82" s="4"/>
      <c r="O82" s="4"/>
      <c r="P82" s="4"/>
      <c r="Q82" s="4"/>
      <c r="R82" s="4"/>
      <c r="S82" s="4"/>
      <c r="T82" s="4"/>
      <c r="U82" s="4"/>
      <c r="V82" s="4"/>
      <c r="W82" s="4"/>
      <c r="X82" s="4"/>
      <c r="Y82" s="4"/>
      <c r="Z82" s="1"/>
      <c r="AA82" s="52"/>
      <c r="AB82" s="58"/>
      <c r="AC82" s="59"/>
      <c r="AD82" s="58"/>
      <c r="AE82" s="58"/>
      <c r="AF82" s="55"/>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row>
    <row r="83" spans="1:75" ht="12.75" customHeight="1">
      <c r="A83" s="4"/>
      <c r="B83" s="4"/>
      <c r="C83" s="4"/>
      <c r="D83" s="4"/>
      <c r="E83" s="4"/>
      <c r="F83" s="4"/>
      <c r="G83" s="4"/>
      <c r="H83" s="4"/>
      <c r="I83" s="4"/>
      <c r="J83" s="4"/>
      <c r="K83" s="4"/>
      <c r="L83" s="4"/>
      <c r="M83" s="4"/>
      <c r="N83" s="4"/>
      <c r="O83" s="4"/>
      <c r="P83" s="4"/>
      <c r="Q83" s="4"/>
      <c r="R83" s="4"/>
      <c r="S83" s="4"/>
      <c r="T83" s="4"/>
      <c r="U83" s="4"/>
      <c r="V83" s="4"/>
      <c r="W83" s="4"/>
      <c r="X83" s="4"/>
      <c r="Y83" s="4"/>
      <c r="Z83" s="1"/>
      <c r="AA83" s="52"/>
      <c r="AB83" s="58"/>
      <c r="AC83" s="59"/>
      <c r="AD83" s="58"/>
      <c r="AE83" s="58"/>
      <c r="AF83" s="55"/>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row>
    <row r="84" spans="1:75" ht="12.75" customHeight="1">
      <c r="A84" s="4"/>
      <c r="B84" s="4"/>
      <c r="C84" s="4"/>
      <c r="D84" s="4"/>
      <c r="E84" s="4"/>
      <c r="F84" s="4"/>
      <c r="G84" s="4"/>
      <c r="H84" s="4"/>
      <c r="I84" s="4"/>
      <c r="J84" s="4"/>
      <c r="K84" s="4"/>
      <c r="L84" s="4"/>
      <c r="M84" s="4"/>
      <c r="N84" s="4"/>
      <c r="O84" s="4"/>
      <c r="P84" s="4"/>
      <c r="Q84" s="4"/>
      <c r="R84" s="4"/>
      <c r="S84" s="4"/>
      <c r="T84" s="4"/>
      <c r="U84" s="4"/>
      <c r="V84" s="4"/>
      <c r="W84" s="4"/>
      <c r="X84" s="4"/>
      <c r="Y84" s="4"/>
      <c r="Z84" s="1"/>
      <c r="AA84" s="52"/>
      <c r="AB84" s="58"/>
      <c r="AC84" s="59"/>
      <c r="AD84" s="58"/>
      <c r="AE84" s="58"/>
      <c r="AF84" s="55"/>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row>
    <row r="85" spans="1:75" ht="12.75" customHeight="1">
      <c r="A85" s="4"/>
      <c r="B85" s="4"/>
      <c r="C85" s="4"/>
      <c r="D85" s="4"/>
      <c r="E85" s="4"/>
      <c r="F85" s="4"/>
      <c r="G85" s="4"/>
      <c r="H85" s="4"/>
      <c r="I85" s="4"/>
      <c r="J85" s="4"/>
      <c r="K85" s="4"/>
      <c r="L85" s="4"/>
      <c r="M85" s="4"/>
      <c r="N85" s="4"/>
      <c r="O85" s="4"/>
      <c r="P85" s="4"/>
      <c r="Q85" s="4"/>
      <c r="R85" s="4"/>
      <c r="S85" s="4"/>
      <c r="T85" s="4"/>
      <c r="U85" s="4"/>
      <c r="V85" s="4"/>
      <c r="W85" s="4"/>
      <c r="X85" s="4"/>
      <c r="Y85" s="4"/>
      <c r="Z85" s="1"/>
      <c r="AA85" s="52"/>
      <c r="AB85" s="58"/>
      <c r="AC85" s="59"/>
      <c r="AD85" s="58"/>
      <c r="AE85" s="58"/>
      <c r="AF85" s="55"/>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row>
    <row r="86" spans="1:75" ht="12.75" customHeight="1">
      <c r="A86" s="4"/>
      <c r="B86" s="4"/>
      <c r="C86" s="4"/>
      <c r="D86" s="4"/>
      <c r="E86" s="4"/>
      <c r="F86" s="4"/>
      <c r="G86" s="4"/>
      <c r="H86" s="4"/>
      <c r="I86" s="4"/>
      <c r="J86" s="4"/>
      <c r="K86" s="4"/>
      <c r="L86" s="4"/>
      <c r="M86" s="4"/>
      <c r="N86" s="4"/>
      <c r="O86" s="4"/>
      <c r="P86" s="4"/>
      <c r="Q86" s="4"/>
      <c r="R86" s="4"/>
      <c r="S86" s="4"/>
      <c r="T86" s="4"/>
      <c r="U86" s="4"/>
      <c r="V86" s="4"/>
      <c r="W86" s="4"/>
      <c r="X86" s="4"/>
      <c r="Y86" s="4"/>
      <c r="Z86" s="1"/>
      <c r="AA86" s="52"/>
      <c r="AB86" s="58"/>
      <c r="AC86" s="59"/>
      <c r="AD86" s="58"/>
      <c r="AE86" s="58"/>
      <c r="AF86" s="55"/>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row>
    <row r="87" spans="1:75" ht="12.75" customHeight="1">
      <c r="A87" s="4"/>
      <c r="B87" s="4"/>
      <c r="C87" s="4"/>
      <c r="D87" s="4"/>
      <c r="E87" s="4"/>
      <c r="F87" s="4"/>
      <c r="G87" s="4"/>
      <c r="H87" s="4"/>
      <c r="I87" s="4"/>
      <c r="J87" s="4"/>
      <c r="K87" s="4"/>
      <c r="L87" s="4"/>
      <c r="M87" s="4"/>
      <c r="N87" s="4"/>
      <c r="O87" s="4"/>
      <c r="P87" s="4"/>
      <c r="Q87" s="4"/>
      <c r="R87" s="4"/>
      <c r="S87" s="4"/>
      <c r="T87" s="4"/>
      <c r="U87" s="4"/>
      <c r="V87" s="4"/>
      <c r="W87" s="4"/>
      <c r="X87" s="4"/>
      <c r="Y87" s="4"/>
      <c r="Z87" s="1"/>
      <c r="AA87" s="52"/>
      <c r="AB87" s="58"/>
      <c r="AC87" s="59"/>
      <c r="AD87" s="58"/>
      <c r="AE87" s="58"/>
      <c r="AF87" s="55"/>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row>
    <row r="88" spans="1:75" ht="12.75" customHeight="1">
      <c r="A88" s="4"/>
      <c r="B88" s="4"/>
      <c r="C88" s="4"/>
      <c r="D88" s="4"/>
      <c r="E88" s="4"/>
      <c r="F88" s="4"/>
      <c r="G88" s="4"/>
      <c r="H88" s="4"/>
      <c r="I88" s="4"/>
      <c r="J88" s="4"/>
      <c r="K88" s="4"/>
      <c r="L88" s="4"/>
      <c r="M88" s="4"/>
      <c r="N88" s="4"/>
      <c r="O88" s="4"/>
      <c r="P88" s="4"/>
      <c r="Q88" s="4"/>
      <c r="R88" s="4"/>
      <c r="S88" s="4"/>
      <c r="T88" s="4"/>
      <c r="U88" s="4"/>
      <c r="V88" s="4"/>
      <c r="W88" s="4"/>
      <c r="X88" s="4"/>
      <c r="Y88" s="4"/>
      <c r="Z88" s="1"/>
      <c r="AA88" s="52"/>
      <c r="AB88" s="58"/>
      <c r="AC88" s="59"/>
      <c r="AD88" s="58"/>
      <c r="AE88" s="58"/>
      <c r="AF88" s="55"/>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row>
    <row r="89" spans="1:75" ht="12.75" customHeight="1">
      <c r="A89" s="4"/>
      <c r="B89" s="4"/>
      <c r="C89" s="4"/>
      <c r="D89" s="4"/>
      <c r="E89" s="4"/>
      <c r="F89" s="4"/>
      <c r="G89" s="4"/>
      <c r="H89" s="4"/>
      <c r="I89" s="4"/>
      <c r="J89" s="4"/>
      <c r="K89" s="4"/>
      <c r="L89" s="4"/>
      <c r="M89" s="4"/>
      <c r="N89" s="4"/>
      <c r="O89" s="4"/>
      <c r="P89" s="4"/>
      <c r="Q89" s="4"/>
      <c r="R89" s="4"/>
      <c r="S89" s="4"/>
      <c r="T89" s="4"/>
      <c r="U89" s="4"/>
      <c r="V89" s="4"/>
      <c r="W89" s="4"/>
      <c r="X89" s="4"/>
      <c r="Y89" s="4"/>
      <c r="Z89" s="1"/>
      <c r="AA89" s="52"/>
      <c r="AB89" s="58"/>
      <c r="AC89" s="59"/>
      <c r="AD89" s="58"/>
      <c r="AE89" s="58"/>
      <c r="AF89" s="55"/>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row>
    <row r="90" spans="1:75" ht="12.75" customHeight="1">
      <c r="A90" s="4"/>
      <c r="B90" s="4"/>
      <c r="C90" s="4"/>
      <c r="D90" s="4"/>
      <c r="E90" s="4"/>
      <c r="F90" s="4"/>
      <c r="G90" s="4"/>
      <c r="H90" s="4"/>
      <c r="I90" s="4"/>
      <c r="J90" s="4"/>
      <c r="K90" s="4"/>
      <c r="L90" s="4"/>
      <c r="M90" s="4"/>
      <c r="N90" s="4"/>
      <c r="O90" s="4"/>
      <c r="P90" s="4"/>
      <c r="Q90" s="4"/>
      <c r="R90" s="4"/>
      <c r="S90" s="4"/>
      <c r="T90" s="4"/>
      <c r="U90" s="4"/>
      <c r="V90" s="4"/>
      <c r="W90" s="4"/>
      <c r="X90" s="4"/>
      <c r="Y90" s="4"/>
      <c r="Z90" s="1"/>
      <c r="AA90" s="52"/>
      <c r="AB90" s="58"/>
      <c r="AC90" s="59"/>
      <c r="AD90" s="58"/>
      <c r="AE90" s="58"/>
      <c r="AF90" s="55"/>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row>
    <row r="91" spans="1:75" ht="12.75" customHeight="1">
      <c r="A91" s="4"/>
      <c r="B91" s="4"/>
      <c r="C91" s="4"/>
      <c r="D91" s="4"/>
      <c r="E91" s="4"/>
      <c r="F91" s="4"/>
      <c r="G91" s="4"/>
      <c r="H91" s="4"/>
      <c r="I91" s="4"/>
      <c r="J91" s="4"/>
      <c r="K91" s="4"/>
      <c r="L91" s="4"/>
      <c r="M91" s="4"/>
      <c r="N91" s="4"/>
      <c r="O91" s="4"/>
      <c r="P91" s="4"/>
      <c r="Q91" s="4"/>
      <c r="R91" s="4"/>
      <c r="S91" s="4"/>
      <c r="T91" s="4"/>
      <c r="U91" s="4"/>
      <c r="V91" s="4"/>
      <c r="W91" s="4"/>
      <c r="X91" s="4"/>
      <c r="Y91" s="4"/>
      <c r="Z91" s="1"/>
      <c r="AA91" s="52"/>
      <c r="AB91" s="58"/>
      <c r="AC91" s="59"/>
      <c r="AD91" s="58"/>
      <c r="AE91" s="58"/>
      <c r="AF91" s="55"/>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row>
    <row r="92" spans="1:75" ht="12.75" customHeight="1">
      <c r="A92" s="4"/>
      <c r="B92" s="4"/>
      <c r="C92" s="4"/>
      <c r="D92" s="4"/>
      <c r="E92" s="4"/>
      <c r="F92" s="4"/>
      <c r="G92" s="4"/>
      <c r="H92" s="4"/>
      <c r="I92" s="4"/>
      <c r="J92" s="4"/>
      <c r="K92" s="4"/>
      <c r="L92" s="4"/>
      <c r="M92" s="4"/>
      <c r="N92" s="4"/>
      <c r="O92" s="4"/>
      <c r="P92" s="4"/>
      <c r="Q92" s="4"/>
      <c r="R92" s="4"/>
      <c r="S92" s="4"/>
      <c r="T92" s="4"/>
      <c r="U92" s="4"/>
      <c r="V92" s="4"/>
      <c r="W92" s="4"/>
      <c r="X92" s="4"/>
      <c r="Y92" s="4"/>
      <c r="Z92" s="1"/>
      <c r="AA92" s="52"/>
      <c r="AB92" s="58"/>
      <c r="AC92" s="59"/>
      <c r="AD92" s="58"/>
      <c r="AE92" s="58"/>
      <c r="AF92" s="55"/>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row>
    <row r="93" spans="1:75" ht="12.75" customHeight="1">
      <c r="A93" s="4"/>
      <c r="B93" s="4"/>
      <c r="C93" s="4"/>
      <c r="D93" s="4"/>
      <c r="E93" s="4"/>
      <c r="F93" s="4"/>
      <c r="G93" s="4"/>
      <c r="H93" s="4"/>
      <c r="I93" s="4"/>
      <c r="J93" s="4"/>
      <c r="K93" s="4"/>
      <c r="L93" s="4"/>
      <c r="M93" s="4"/>
      <c r="N93" s="4"/>
      <c r="O93" s="4"/>
      <c r="P93" s="4"/>
      <c r="Q93" s="4"/>
      <c r="R93" s="4"/>
      <c r="S93" s="4"/>
      <c r="T93" s="4"/>
      <c r="U93" s="4"/>
      <c r="V93" s="4"/>
      <c r="W93" s="4"/>
      <c r="X93" s="4"/>
      <c r="Y93" s="4"/>
      <c r="Z93" s="1"/>
      <c r="AA93" s="52"/>
      <c r="AB93" s="58"/>
      <c r="AC93" s="59"/>
      <c r="AD93" s="58"/>
      <c r="AE93" s="58"/>
      <c r="AF93" s="55"/>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row>
    <row r="94" spans="1:75" ht="12.75" customHeight="1">
      <c r="A94" s="4"/>
      <c r="B94" s="4"/>
      <c r="C94" s="4"/>
      <c r="D94" s="4"/>
      <c r="E94" s="4"/>
      <c r="F94" s="4"/>
      <c r="G94" s="4"/>
      <c r="H94" s="4"/>
      <c r="I94" s="4"/>
      <c r="J94" s="4"/>
      <c r="K94" s="4"/>
      <c r="L94" s="4"/>
      <c r="M94" s="4"/>
      <c r="N94" s="4"/>
      <c r="O94" s="4"/>
      <c r="P94" s="4"/>
      <c r="Q94" s="4"/>
      <c r="R94" s="4"/>
      <c r="S94" s="4"/>
      <c r="T94" s="4"/>
      <c r="U94" s="4"/>
      <c r="V94" s="4"/>
      <c r="W94" s="4"/>
      <c r="X94" s="4"/>
      <c r="Y94" s="4"/>
      <c r="Z94" s="1"/>
      <c r="AA94" s="52"/>
      <c r="AB94" s="58"/>
      <c r="AC94" s="59"/>
      <c r="AD94" s="58"/>
      <c r="AE94" s="58"/>
      <c r="AF94" s="55"/>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row>
    <row r="95" spans="1:75" ht="12.75" customHeight="1">
      <c r="A95" s="4"/>
      <c r="B95" s="4"/>
      <c r="C95" s="4"/>
      <c r="D95" s="4"/>
      <c r="E95" s="4"/>
      <c r="F95" s="4"/>
      <c r="G95" s="4"/>
      <c r="H95" s="4"/>
      <c r="I95" s="4"/>
      <c r="J95" s="4"/>
      <c r="K95" s="4"/>
      <c r="L95" s="4"/>
      <c r="M95" s="4"/>
      <c r="N95" s="4"/>
      <c r="O95" s="4"/>
      <c r="P95" s="4"/>
      <c r="Q95" s="4"/>
      <c r="R95" s="4"/>
      <c r="S95" s="4"/>
      <c r="T95" s="4"/>
      <c r="U95" s="4"/>
      <c r="V95" s="4"/>
      <c r="W95" s="4"/>
      <c r="X95" s="4"/>
      <c r="Y95" s="4"/>
      <c r="Z95" s="1"/>
      <c r="AA95" s="52"/>
      <c r="AB95" s="58"/>
      <c r="AC95" s="59"/>
      <c r="AD95" s="58"/>
      <c r="AE95" s="58"/>
      <c r="AF95" s="55"/>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row>
    <row r="96" spans="1:75" ht="12.75" customHeight="1">
      <c r="A96" s="4"/>
      <c r="B96" s="4"/>
      <c r="C96" s="4"/>
      <c r="D96" s="4"/>
      <c r="E96" s="4"/>
      <c r="F96" s="4"/>
      <c r="G96" s="4"/>
      <c r="H96" s="4"/>
      <c r="I96" s="4"/>
      <c r="J96" s="4"/>
      <c r="K96" s="4"/>
      <c r="L96" s="4"/>
      <c r="M96" s="4"/>
      <c r="N96" s="4"/>
      <c r="O96" s="4"/>
      <c r="P96" s="4"/>
      <c r="Q96" s="4"/>
      <c r="R96" s="4"/>
      <c r="S96" s="4"/>
      <c r="T96" s="4"/>
      <c r="U96" s="4"/>
      <c r="V96" s="4"/>
      <c r="W96" s="4"/>
      <c r="X96" s="4"/>
      <c r="Y96" s="4"/>
      <c r="Z96" s="1"/>
      <c r="AA96" s="52"/>
      <c r="AB96" s="58"/>
      <c r="AC96" s="59"/>
      <c r="AD96" s="58"/>
      <c r="AE96" s="58"/>
      <c r="AF96" s="55"/>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row>
    <row r="97" spans="1:75" ht="12.75" customHeight="1">
      <c r="A97" s="4"/>
      <c r="B97" s="4"/>
      <c r="C97" s="4"/>
      <c r="D97" s="4"/>
      <c r="E97" s="4"/>
      <c r="F97" s="4"/>
      <c r="G97" s="4"/>
      <c r="H97" s="4"/>
      <c r="I97" s="4"/>
      <c r="J97" s="4"/>
      <c r="K97" s="4"/>
      <c r="L97" s="4"/>
      <c r="M97" s="4"/>
      <c r="N97" s="4"/>
      <c r="O97" s="4"/>
      <c r="P97" s="4"/>
      <c r="Q97" s="4"/>
      <c r="R97" s="4"/>
      <c r="S97" s="4"/>
      <c r="T97" s="4"/>
      <c r="U97" s="4"/>
      <c r="V97" s="4"/>
      <c r="W97" s="4"/>
      <c r="X97" s="4"/>
      <c r="Y97" s="4"/>
      <c r="Z97" s="1"/>
      <c r="AA97" s="52"/>
      <c r="AB97" s="58"/>
      <c r="AC97" s="59"/>
      <c r="AD97" s="58"/>
      <c r="AE97" s="58"/>
      <c r="AF97" s="55"/>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row>
    <row r="98" spans="1:75" ht="12.75" customHeight="1">
      <c r="A98" s="4"/>
      <c r="B98" s="4"/>
      <c r="C98" s="4"/>
      <c r="D98" s="4"/>
      <c r="E98" s="4"/>
      <c r="F98" s="4"/>
      <c r="G98" s="4"/>
      <c r="H98" s="4"/>
      <c r="I98" s="4"/>
      <c r="J98" s="4"/>
      <c r="K98" s="4"/>
      <c r="L98" s="4"/>
      <c r="M98" s="4"/>
      <c r="N98" s="4"/>
      <c r="O98" s="4"/>
      <c r="P98" s="4"/>
      <c r="Q98" s="4"/>
      <c r="R98" s="4"/>
      <c r="S98" s="4"/>
      <c r="T98" s="4"/>
      <c r="U98" s="4"/>
      <c r="V98" s="4"/>
      <c r="W98" s="4"/>
      <c r="X98" s="4"/>
      <c r="Y98" s="4"/>
      <c r="Z98" s="1"/>
      <c r="AA98" s="52"/>
      <c r="AB98" s="58"/>
      <c r="AC98" s="59"/>
      <c r="AD98" s="58"/>
      <c r="AE98" s="58"/>
      <c r="AF98" s="55"/>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row>
    <row r="99" spans="1:75" ht="12.75" customHeight="1">
      <c r="A99" s="4"/>
      <c r="B99" s="4"/>
      <c r="C99" s="4"/>
      <c r="D99" s="4"/>
      <c r="E99" s="4"/>
      <c r="F99" s="4"/>
      <c r="G99" s="4"/>
      <c r="H99" s="4"/>
      <c r="I99" s="4"/>
      <c r="J99" s="4"/>
      <c r="K99" s="4"/>
      <c r="L99" s="4"/>
      <c r="M99" s="4"/>
      <c r="N99" s="4"/>
      <c r="O99" s="4"/>
      <c r="P99" s="4"/>
      <c r="Q99" s="4"/>
      <c r="R99" s="4"/>
      <c r="S99" s="4"/>
      <c r="T99" s="4"/>
      <c r="U99" s="4"/>
      <c r="V99" s="4"/>
      <c r="W99" s="4"/>
      <c r="X99" s="4"/>
      <c r="Y99" s="4"/>
      <c r="Z99" s="1"/>
      <c r="AA99" s="52"/>
      <c r="AB99" s="58"/>
      <c r="AC99" s="59"/>
      <c r="AD99" s="58"/>
      <c r="AE99" s="58"/>
      <c r="AF99" s="55"/>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row>
    <row r="100" spans="1:75"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1"/>
      <c r="AA100" s="52"/>
      <c r="AB100" s="58"/>
      <c r="AC100" s="59"/>
      <c r="AD100" s="58"/>
      <c r="AE100" s="58"/>
      <c r="AF100" s="55"/>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75"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1"/>
      <c r="AA101" s="52"/>
      <c r="AB101" s="58"/>
      <c r="AC101" s="59"/>
      <c r="AD101" s="58"/>
      <c r="AE101" s="58"/>
      <c r="AF101" s="55"/>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75"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1"/>
      <c r="AA102" s="52"/>
      <c r="AB102" s="58"/>
      <c r="AC102" s="59"/>
      <c r="AD102" s="58"/>
      <c r="AE102" s="58"/>
      <c r="AF102" s="55"/>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75"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1"/>
      <c r="AA103" s="52"/>
      <c r="AB103" s="58"/>
      <c r="AC103" s="59"/>
      <c r="AD103" s="58"/>
      <c r="AE103" s="58"/>
      <c r="AF103" s="55"/>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75"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1"/>
      <c r="AA104" s="52"/>
      <c r="AB104" s="58"/>
      <c r="AC104" s="59"/>
      <c r="AD104" s="58"/>
      <c r="AE104" s="58"/>
      <c r="AF104" s="55"/>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row>
    <row r="105" spans="1:75"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1"/>
      <c r="AA105" s="52"/>
      <c r="AB105" s="58"/>
      <c r="AC105" s="59"/>
      <c r="AD105" s="58"/>
      <c r="AE105" s="58"/>
      <c r="AF105" s="55"/>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row>
    <row r="106" spans="1:75"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1"/>
      <c r="AA106" s="52"/>
      <c r="AB106" s="58"/>
      <c r="AC106" s="59"/>
      <c r="AD106" s="58"/>
      <c r="AE106" s="58"/>
      <c r="AF106" s="55"/>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row>
    <row r="107" spans="1:75"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1"/>
      <c r="AA107" s="52"/>
      <c r="AB107" s="58"/>
      <c r="AC107" s="59"/>
      <c r="AD107" s="58"/>
      <c r="AE107" s="58"/>
      <c r="AF107" s="55"/>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row>
    <row r="108" spans="1:75"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1"/>
      <c r="AA108" s="52"/>
      <c r="AB108" s="58"/>
      <c r="AC108" s="59"/>
      <c r="AD108" s="58"/>
      <c r="AE108" s="58"/>
      <c r="AF108" s="55"/>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row>
    <row r="109" spans="1:75"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1"/>
      <c r="AA109" s="52"/>
      <c r="AB109" s="58"/>
      <c r="AC109" s="59"/>
      <c r="AD109" s="58"/>
      <c r="AE109" s="58"/>
      <c r="AF109" s="55"/>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row>
    <row r="110" spans="1:75"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1"/>
      <c r="AA110" s="52"/>
      <c r="AB110" s="58"/>
      <c r="AC110" s="59"/>
      <c r="AD110" s="58"/>
      <c r="AE110" s="58"/>
      <c r="AF110" s="55"/>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row>
    <row r="111" spans="1:75"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1"/>
      <c r="AA111" s="52"/>
      <c r="AB111" s="58"/>
      <c r="AC111" s="59"/>
      <c r="AD111" s="58"/>
      <c r="AE111" s="58"/>
      <c r="AF111" s="55"/>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row>
    <row r="112" spans="1:75"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1"/>
      <c r="AA112" s="52"/>
      <c r="AB112" s="58"/>
      <c r="AC112" s="59"/>
      <c r="AD112" s="58"/>
      <c r="AE112" s="58"/>
      <c r="AF112" s="55"/>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row>
    <row r="113" spans="1:75"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1"/>
      <c r="AA113" s="52"/>
      <c r="AB113" s="58"/>
      <c r="AC113" s="59"/>
      <c r="AD113" s="58"/>
      <c r="AE113" s="58"/>
      <c r="AF113" s="55"/>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row>
    <row r="114" spans="1:75"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1"/>
      <c r="AA114" s="52"/>
      <c r="AB114" s="58"/>
      <c r="AC114" s="59"/>
      <c r="AD114" s="58"/>
      <c r="AE114" s="58"/>
      <c r="AF114" s="55"/>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75"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1"/>
      <c r="AA115" s="52"/>
      <c r="AB115" s="58"/>
      <c r="AC115" s="59"/>
      <c r="AD115" s="58"/>
      <c r="AE115" s="58"/>
      <c r="AF115" s="55"/>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75"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1"/>
      <c r="AA116" s="52"/>
      <c r="AB116" s="58"/>
      <c r="AC116" s="59"/>
      <c r="AD116" s="58"/>
      <c r="AE116" s="58"/>
      <c r="AF116" s="55"/>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75"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1"/>
      <c r="AA117" s="52"/>
      <c r="AB117" s="58"/>
      <c r="AC117" s="59"/>
      <c r="AD117" s="58"/>
      <c r="AE117" s="58"/>
      <c r="AF117" s="55"/>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75"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1"/>
      <c r="AA118" s="52"/>
      <c r="AB118" s="58"/>
      <c r="AC118" s="59"/>
      <c r="AD118" s="58"/>
      <c r="AE118" s="58"/>
      <c r="AF118" s="55"/>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row>
    <row r="119" spans="1:75"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1"/>
      <c r="AA119" s="52"/>
      <c r="AB119" s="58"/>
      <c r="AC119" s="59"/>
      <c r="AD119" s="58"/>
      <c r="AE119" s="58"/>
      <c r="AF119" s="55"/>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row>
    <row r="120" spans="1:75"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1"/>
      <c r="AA120" s="52"/>
      <c r="AB120" s="58"/>
      <c r="AC120" s="59"/>
      <c r="AD120" s="58"/>
      <c r="AE120" s="58"/>
      <c r="AF120" s="55"/>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row>
    <row r="121" spans="1:75"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1"/>
      <c r="AA121" s="52"/>
      <c r="AB121" s="58"/>
      <c r="AC121" s="59"/>
      <c r="AD121" s="58"/>
      <c r="AE121" s="58"/>
      <c r="AF121" s="55"/>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row>
    <row r="122" spans="1:75"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1"/>
      <c r="AA122" s="52"/>
      <c r="AB122" s="58"/>
      <c r="AC122" s="59"/>
      <c r="AD122" s="58"/>
      <c r="AE122" s="58"/>
      <c r="AF122" s="55"/>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row>
    <row r="123" spans="1:75"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1"/>
      <c r="AA123" s="52"/>
      <c r="AB123" s="58"/>
      <c r="AC123" s="59"/>
      <c r="AD123" s="58"/>
      <c r="AE123" s="58"/>
      <c r="AF123" s="55"/>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75"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1"/>
      <c r="AA124" s="52"/>
      <c r="AB124" s="58"/>
      <c r="AC124" s="59"/>
      <c r="AD124" s="58"/>
      <c r="AE124" s="58"/>
      <c r="AF124" s="55"/>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75"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1"/>
      <c r="AA125" s="52"/>
      <c r="AB125" s="58"/>
      <c r="AC125" s="59"/>
      <c r="AD125" s="58"/>
      <c r="AE125" s="58"/>
      <c r="AF125" s="55"/>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row>
    <row r="126" spans="1:75"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1"/>
      <c r="AA126" s="52"/>
      <c r="AB126" s="58"/>
      <c r="AC126" s="59"/>
      <c r="AD126" s="58"/>
      <c r="AE126" s="58"/>
      <c r="AF126" s="55"/>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row>
    <row r="127" spans="1:75"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1"/>
      <c r="AA127" s="52"/>
      <c r="AB127" s="58"/>
      <c r="AC127" s="59"/>
      <c r="AD127" s="58"/>
      <c r="AE127" s="58"/>
      <c r="AF127" s="55"/>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row>
    <row r="128" spans="1:75"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1"/>
      <c r="AA128" s="52"/>
      <c r="AB128" s="58"/>
      <c r="AC128" s="59"/>
      <c r="AD128" s="58"/>
      <c r="AE128" s="58"/>
      <c r="AF128" s="55"/>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row>
    <row r="129" spans="1:75"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1"/>
      <c r="AA129" s="52"/>
      <c r="AB129" s="58"/>
      <c r="AC129" s="59"/>
      <c r="AD129" s="58"/>
      <c r="AE129" s="58"/>
      <c r="AF129" s="55"/>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row>
    <row r="130" spans="1:75"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1"/>
      <c r="AA130" s="52"/>
      <c r="AB130" s="58"/>
      <c r="AC130" s="59"/>
      <c r="AD130" s="58"/>
      <c r="AE130" s="58"/>
      <c r="AF130" s="55"/>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row>
    <row r="131" spans="1:75"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1"/>
      <c r="AA131" s="52"/>
      <c r="AB131" s="58"/>
      <c r="AC131" s="59"/>
      <c r="AD131" s="58"/>
      <c r="AE131" s="58"/>
      <c r="AF131" s="55"/>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row>
    <row r="132" spans="1:75"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1"/>
      <c r="AA132" s="52"/>
      <c r="AB132" s="58"/>
      <c r="AC132" s="59"/>
      <c r="AD132" s="58"/>
      <c r="AE132" s="58"/>
      <c r="AF132" s="55"/>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row>
    <row r="133" spans="1:75"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1"/>
      <c r="AA133" s="52"/>
      <c r="AB133" s="58"/>
      <c r="AC133" s="59"/>
      <c r="AD133" s="58"/>
      <c r="AE133" s="58"/>
      <c r="AF133" s="55"/>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row>
    <row r="134" spans="1:75"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1"/>
      <c r="AA134" s="52"/>
      <c r="AB134" s="58"/>
      <c r="AC134" s="59"/>
      <c r="AD134" s="58"/>
      <c r="AE134" s="58"/>
      <c r="AF134" s="55"/>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row>
    <row r="135" spans="1:75"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1"/>
      <c r="AA135" s="52"/>
      <c r="AB135" s="58"/>
      <c r="AC135" s="59"/>
      <c r="AD135" s="58"/>
      <c r="AE135" s="58"/>
      <c r="AF135" s="55"/>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row>
    <row r="136" spans="1:75"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1"/>
      <c r="AA136" s="52"/>
      <c r="AB136" s="58"/>
      <c r="AC136" s="59"/>
      <c r="AD136" s="58"/>
      <c r="AE136" s="58"/>
      <c r="AF136" s="55"/>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row>
    <row r="137" spans="1:75"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1"/>
      <c r="AA137" s="52"/>
      <c r="AB137" s="58"/>
      <c r="AC137" s="59"/>
      <c r="AD137" s="58"/>
      <c r="AE137" s="58"/>
      <c r="AF137" s="55"/>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row>
    <row r="138" spans="1:75"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1"/>
      <c r="AA138" s="52"/>
      <c r="AB138" s="58"/>
      <c r="AC138" s="59"/>
      <c r="AD138" s="58"/>
      <c r="AE138" s="58"/>
      <c r="AF138" s="55"/>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row>
    <row r="139" spans="1:75"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1"/>
      <c r="AA139" s="52"/>
      <c r="AB139" s="58"/>
      <c r="AC139" s="59"/>
      <c r="AD139" s="58"/>
      <c r="AE139" s="58"/>
      <c r="AF139" s="55"/>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row>
    <row r="140" spans="1:75"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1"/>
      <c r="AA140" s="52"/>
      <c r="AB140" s="58"/>
      <c r="AC140" s="59"/>
      <c r="AD140" s="58"/>
      <c r="AE140" s="58"/>
      <c r="AF140" s="55"/>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row>
    <row r="141" spans="1:75"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1"/>
      <c r="AA141" s="52"/>
      <c r="AB141" s="58"/>
      <c r="AC141" s="59"/>
      <c r="AD141" s="58"/>
      <c r="AE141" s="58"/>
      <c r="AF141" s="55"/>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row>
    <row r="142" spans="1:75"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1"/>
      <c r="AA142" s="52"/>
      <c r="AB142" s="58"/>
      <c r="AC142" s="59"/>
      <c r="AD142" s="58"/>
      <c r="AE142" s="58"/>
      <c r="AF142" s="55"/>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row>
    <row r="143" spans="1:75"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1"/>
      <c r="AA143" s="52"/>
      <c r="AB143" s="58"/>
      <c r="AC143" s="59"/>
      <c r="AD143" s="58"/>
      <c r="AE143" s="58"/>
      <c r="AF143" s="55"/>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row>
    <row r="144" spans="1:75"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1"/>
      <c r="AA144" s="52"/>
      <c r="AB144" s="58"/>
      <c r="AC144" s="59"/>
      <c r="AD144" s="58"/>
      <c r="AE144" s="58"/>
      <c r="AF144" s="55"/>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row>
    <row r="145" spans="1:75"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1"/>
      <c r="AA145" s="52"/>
      <c r="AB145" s="58"/>
      <c r="AC145" s="59"/>
      <c r="AD145" s="58"/>
      <c r="AE145" s="58"/>
      <c r="AF145" s="55"/>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row>
    <row r="146" spans="1:75"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1"/>
      <c r="AA146" s="52"/>
      <c r="AB146" s="58"/>
      <c r="AC146" s="59"/>
      <c r="AD146" s="58"/>
      <c r="AE146" s="58"/>
      <c r="AF146" s="55"/>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row>
    <row r="147" spans="1:75"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1"/>
      <c r="AA147" s="52"/>
      <c r="AB147" s="58"/>
      <c r="AC147" s="59"/>
      <c r="AD147" s="58"/>
      <c r="AE147" s="58"/>
      <c r="AF147" s="55"/>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row>
    <row r="148" spans="1:75"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1"/>
      <c r="AA148" s="52"/>
      <c r="AB148" s="58"/>
      <c r="AC148" s="59"/>
      <c r="AD148" s="58"/>
      <c r="AE148" s="58"/>
      <c r="AF148" s="55"/>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row>
    <row r="149" spans="1:75"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1"/>
      <c r="AA149" s="52"/>
      <c r="AB149" s="58"/>
      <c r="AC149" s="59"/>
      <c r="AD149" s="58"/>
      <c r="AE149" s="58"/>
      <c r="AF149" s="55"/>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row>
    <row r="150" spans="1:75"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1"/>
      <c r="AA150" s="52"/>
      <c r="AB150" s="58"/>
      <c r="AC150" s="59"/>
      <c r="AD150" s="58"/>
      <c r="AE150" s="58"/>
      <c r="AF150" s="55"/>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row>
    <row r="151" spans="1:75"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1"/>
      <c r="AA151" s="52"/>
      <c r="AB151" s="58"/>
      <c r="AC151" s="59"/>
      <c r="AD151" s="58"/>
      <c r="AE151" s="58"/>
      <c r="AF151" s="55"/>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row>
    <row r="152" spans="1:75"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1"/>
      <c r="AA152" s="52"/>
      <c r="AB152" s="58"/>
      <c r="AC152" s="59"/>
      <c r="AD152" s="58"/>
      <c r="AE152" s="58"/>
      <c r="AF152" s="55"/>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row>
    <row r="153" spans="1:75"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1"/>
      <c r="AA153" s="52"/>
      <c r="AB153" s="58"/>
      <c r="AC153" s="59"/>
      <c r="AD153" s="58"/>
      <c r="AE153" s="58"/>
      <c r="AF153" s="55"/>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row>
    <row r="154" spans="1:75"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1"/>
      <c r="AA154" s="52"/>
      <c r="AB154" s="58"/>
      <c r="AC154" s="59"/>
      <c r="AD154" s="58"/>
      <c r="AE154" s="58"/>
      <c r="AF154" s="55"/>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row>
    <row r="155" spans="1:75"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1"/>
      <c r="AA155" s="52"/>
      <c r="AB155" s="58"/>
      <c r="AC155" s="59"/>
      <c r="AD155" s="58"/>
      <c r="AE155" s="58"/>
      <c r="AF155" s="55"/>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row>
    <row r="156" spans="1:75"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1"/>
      <c r="AA156" s="52"/>
      <c r="AB156" s="58"/>
      <c r="AC156" s="59"/>
      <c r="AD156" s="58"/>
      <c r="AE156" s="58"/>
      <c r="AF156" s="55"/>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row>
    <row r="157" spans="1:75"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1"/>
      <c r="AA157" s="52"/>
      <c r="AB157" s="58"/>
      <c r="AC157" s="59"/>
      <c r="AD157" s="58"/>
      <c r="AE157" s="58"/>
      <c r="AF157" s="55"/>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row>
    <row r="158" spans="1:75"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1"/>
      <c r="AA158" s="52"/>
      <c r="AB158" s="58"/>
      <c r="AC158" s="59"/>
      <c r="AD158" s="58"/>
      <c r="AE158" s="58"/>
      <c r="AF158" s="55"/>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row>
    <row r="159" spans="1:75"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1"/>
      <c r="AA159" s="52"/>
      <c r="AB159" s="58"/>
      <c r="AC159" s="59"/>
      <c r="AD159" s="58"/>
      <c r="AE159" s="58"/>
      <c r="AF159" s="55"/>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row>
    <row r="160" spans="1:75"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1"/>
      <c r="AA160" s="52"/>
      <c r="AB160" s="58"/>
      <c r="AC160" s="59"/>
      <c r="AD160" s="58"/>
      <c r="AE160" s="58"/>
      <c r="AF160" s="55"/>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row>
    <row r="161" spans="1:75"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1"/>
      <c r="AA161" s="52"/>
      <c r="AB161" s="58"/>
      <c r="AC161" s="59"/>
      <c r="AD161" s="58"/>
      <c r="AE161" s="58"/>
      <c r="AF161" s="55"/>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row>
    <row r="162" spans="1:75"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1"/>
      <c r="AA162" s="52"/>
      <c r="AB162" s="58"/>
      <c r="AC162" s="59"/>
      <c r="AD162" s="58"/>
      <c r="AE162" s="58"/>
      <c r="AF162" s="55"/>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row>
    <row r="163" spans="1:75"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1"/>
      <c r="AA163" s="52"/>
      <c r="AB163" s="58"/>
      <c r="AC163" s="59"/>
      <c r="AD163" s="58"/>
      <c r="AE163" s="58"/>
      <c r="AF163" s="55"/>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row>
    <row r="164" spans="1:75"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1"/>
      <c r="AA164" s="52"/>
      <c r="AB164" s="58"/>
      <c r="AC164" s="59"/>
      <c r="AD164" s="58"/>
      <c r="AE164" s="58"/>
      <c r="AF164" s="55"/>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row>
    <row r="165" spans="1:75"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1"/>
      <c r="AA165" s="52"/>
      <c r="AB165" s="58"/>
      <c r="AC165" s="59"/>
      <c r="AD165" s="58"/>
      <c r="AE165" s="58"/>
      <c r="AF165" s="55"/>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row>
    <row r="166" spans="1:75"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1"/>
      <c r="AA166" s="52"/>
      <c r="AB166" s="58"/>
      <c r="AC166" s="59"/>
      <c r="AD166" s="58"/>
      <c r="AE166" s="58"/>
      <c r="AF166" s="55"/>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row>
    <row r="167" spans="1:75"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1"/>
      <c r="AA167" s="52"/>
      <c r="AB167" s="58"/>
      <c r="AC167" s="59"/>
      <c r="AD167" s="58"/>
      <c r="AE167" s="58"/>
      <c r="AF167" s="55"/>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row>
    <row r="168" spans="1:75"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1"/>
      <c r="AA168" s="52"/>
      <c r="AB168" s="58"/>
      <c r="AC168" s="59"/>
      <c r="AD168" s="58"/>
      <c r="AE168" s="58"/>
      <c r="AF168" s="55"/>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row>
    <row r="169" spans="1:75"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1"/>
      <c r="AA169" s="52"/>
      <c r="AB169" s="58"/>
      <c r="AC169" s="59"/>
      <c r="AD169" s="58"/>
      <c r="AE169" s="58"/>
      <c r="AF169" s="55"/>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row>
    <row r="170" spans="1:75"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1"/>
      <c r="AA170" s="52"/>
      <c r="AB170" s="58"/>
      <c r="AC170" s="59"/>
      <c r="AD170" s="58"/>
      <c r="AE170" s="58"/>
      <c r="AF170" s="55"/>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row>
    <row r="171" spans="1:75"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1"/>
      <c r="AA171" s="52"/>
      <c r="AB171" s="58"/>
      <c r="AC171" s="59"/>
      <c r="AD171" s="58"/>
      <c r="AE171" s="58"/>
      <c r="AF171" s="55"/>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row>
    <row r="172" spans="1:75"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1"/>
      <c r="AA172" s="52"/>
      <c r="AB172" s="58"/>
      <c r="AC172" s="59"/>
      <c r="AD172" s="58"/>
      <c r="AE172" s="58"/>
      <c r="AF172" s="55"/>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row>
    <row r="173" spans="1:75"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1"/>
      <c r="AA173" s="52"/>
      <c r="AB173" s="58"/>
      <c r="AC173" s="59"/>
      <c r="AD173" s="58"/>
      <c r="AE173" s="58"/>
      <c r="AF173" s="55"/>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row>
    <row r="174" spans="1:75"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1"/>
      <c r="AA174" s="52"/>
      <c r="AB174" s="58"/>
      <c r="AC174" s="59"/>
      <c r="AD174" s="58"/>
      <c r="AE174" s="58"/>
      <c r="AF174" s="55"/>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row>
    <row r="175" spans="1:75"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1"/>
      <c r="AA175" s="52"/>
      <c r="AB175" s="58"/>
      <c r="AC175" s="59"/>
      <c r="AD175" s="58"/>
      <c r="AE175" s="58"/>
      <c r="AF175" s="55"/>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row>
    <row r="176" spans="1:75"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1"/>
      <c r="AA176" s="52"/>
      <c r="AB176" s="58"/>
      <c r="AC176" s="59"/>
      <c r="AD176" s="58"/>
      <c r="AE176" s="58"/>
      <c r="AF176" s="55"/>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row>
    <row r="177" spans="1:75"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1"/>
      <c r="AA177" s="52"/>
      <c r="AB177" s="58"/>
      <c r="AC177" s="59"/>
      <c r="AD177" s="58"/>
      <c r="AE177" s="58"/>
      <c r="AF177" s="55"/>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row>
    <row r="178" spans="1:75"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1"/>
      <c r="AA178" s="52"/>
      <c r="AB178" s="58"/>
      <c r="AC178" s="59"/>
      <c r="AD178" s="58"/>
      <c r="AE178" s="58"/>
      <c r="AF178" s="55"/>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row>
    <row r="179" spans="1:75"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1"/>
      <c r="AA179" s="52"/>
      <c r="AB179" s="58"/>
      <c r="AC179" s="59"/>
      <c r="AD179" s="58"/>
      <c r="AE179" s="58"/>
      <c r="AF179" s="55"/>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row>
    <row r="180" spans="1:75"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1"/>
      <c r="AA180" s="52"/>
      <c r="AB180" s="58"/>
      <c r="AC180" s="59"/>
      <c r="AD180" s="58"/>
      <c r="AE180" s="58"/>
      <c r="AF180" s="55"/>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row>
    <row r="181" spans="1:75"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1"/>
      <c r="AA181" s="52"/>
      <c r="AB181" s="58"/>
      <c r="AC181" s="59"/>
      <c r="AD181" s="58"/>
      <c r="AE181" s="58"/>
      <c r="AF181" s="55"/>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row>
    <row r="182" spans="1:75"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1"/>
      <c r="AA182" s="52"/>
      <c r="AB182" s="58"/>
      <c r="AC182" s="59"/>
      <c r="AD182" s="58"/>
      <c r="AE182" s="58"/>
      <c r="AF182" s="55"/>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row>
    <row r="183" spans="1:75"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1"/>
      <c r="AA183" s="52"/>
      <c r="AB183" s="58"/>
      <c r="AC183" s="59"/>
      <c r="AD183" s="58"/>
      <c r="AE183" s="58"/>
      <c r="AF183" s="55"/>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row>
    <row r="184" spans="1:75"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1"/>
      <c r="AA184" s="52"/>
      <c r="AB184" s="58"/>
      <c r="AC184" s="59"/>
      <c r="AD184" s="58"/>
      <c r="AE184" s="58"/>
      <c r="AF184" s="55"/>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row>
    <row r="185" spans="1:75"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1"/>
      <c r="AA185" s="52"/>
      <c r="AB185" s="58"/>
      <c r="AC185" s="59"/>
      <c r="AD185" s="58"/>
      <c r="AE185" s="58"/>
      <c r="AF185" s="55"/>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row>
    <row r="186" spans="1:75"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1"/>
      <c r="AA186" s="52"/>
      <c r="AB186" s="58"/>
      <c r="AC186" s="59"/>
      <c r="AD186" s="58"/>
      <c r="AE186" s="58"/>
      <c r="AF186" s="55"/>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row>
    <row r="187" spans="1:75"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1"/>
      <c r="AA187" s="52"/>
      <c r="AB187" s="58"/>
      <c r="AC187" s="59"/>
      <c r="AD187" s="58"/>
      <c r="AE187" s="58"/>
      <c r="AF187" s="55"/>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row>
    <row r="188" spans="1:75"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1"/>
      <c r="AA188" s="52"/>
      <c r="AB188" s="58"/>
      <c r="AC188" s="59"/>
      <c r="AD188" s="58"/>
      <c r="AE188" s="58"/>
      <c r="AF188" s="55"/>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row>
    <row r="189" spans="1:75"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1"/>
      <c r="AA189" s="52"/>
      <c r="AB189" s="58"/>
      <c r="AC189" s="59"/>
      <c r="AD189" s="58"/>
      <c r="AE189" s="58"/>
      <c r="AF189" s="55"/>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row>
    <row r="190" spans="1:75"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1"/>
      <c r="AA190" s="52"/>
      <c r="AB190" s="58"/>
      <c r="AC190" s="59"/>
      <c r="AD190" s="58"/>
      <c r="AE190" s="58"/>
      <c r="AF190" s="55"/>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row>
    <row r="191" spans="1:75"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1"/>
      <c r="AA191" s="52"/>
      <c r="AB191" s="58"/>
      <c r="AC191" s="59"/>
      <c r="AD191" s="58"/>
      <c r="AE191" s="58"/>
      <c r="AF191" s="55"/>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row>
    <row r="192" spans="1:75"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1"/>
      <c r="AA192" s="52"/>
      <c r="AB192" s="58"/>
      <c r="AC192" s="59"/>
      <c r="AD192" s="58"/>
      <c r="AE192" s="58"/>
      <c r="AF192" s="55"/>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row>
    <row r="193" spans="1:75"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1"/>
      <c r="AA193" s="52"/>
      <c r="AB193" s="58"/>
      <c r="AC193" s="59"/>
      <c r="AD193" s="58"/>
      <c r="AE193" s="58"/>
      <c r="AF193" s="55"/>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row>
    <row r="194" spans="1:75"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1"/>
      <c r="AA194" s="52"/>
      <c r="AB194" s="58"/>
      <c r="AC194" s="59"/>
      <c r="AD194" s="58"/>
      <c r="AE194" s="58"/>
      <c r="AF194" s="55"/>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row>
    <row r="195" spans="1:75"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1"/>
      <c r="AA195" s="52"/>
      <c r="AB195" s="58"/>
      <c r="AC195" s="59"/>
      <c r="AD195" s="58"/>
      <c r="AE195" s="58"/>
      <c r="AF195" s="55"/>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row>
    <row r="196" spans="1:75"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1"/>
      <c r="AA196" s="52"/>
      <c r="AB196" s="58"/>
      <c r="AC196" s="59"/>
      <c r="AD196" s="58"/>
      <c r="AE196" s="58"/>
      <c r="AF196" s="55"/>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row>
    <row r="197" spans="1:75"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1"/>
      <c r="AA197" s="52"/>
      <c r="AB197" s="58"/>
      <c r="AC197" s="59"/>
      <c r="AD197" s="58"/>
      <c r="AE197" s="58"/>
      <c r="AF197" s="55"/>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row>
    <row r="198" spans="1:75"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1"/>
      <c r="AA198" s="52"/>
      <c r="AB198" s="58"/>
      <c r="AC198" s="59"/>
      <c r="AD198" s="58"/>
      <c r="AE198" s="58"/>
      <c r="AF198" s="55"/>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row>
    <row r="199" spans="1:75"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1"/>
      <c r="AA199" s="52"/>
      <c r="AB199" s="58"/>
      <c r="AC199" s="59"/>
      <c r="AD199" s="58"/>
      <c r="AE199" s="58"/>
      <c r="AF199" s="55"/>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row>
    <row r="200" spans="1:75"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1"/>
      <c r="AA200" s="52"/>
      <c r="AB200" s="58"/>
      <c r="AC200" s="59"/>
      <c r="AD200" s="58"/>
      <c r="AE200" s="58"/>
      <c r="AF200" s="55"/>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row>
    <row r="201" spans="1:75"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1"/>
      <c r="AA201" s="52"/>
      <c r="AB201" s="58"/>
      <c r="AC201" s="59"/>
      <c r="AD201" s="58"/>
      <c r="AE201" s="58"/>
      <c r="AF201" s="55"/>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row>
    <row r="202" spans="1:75"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1"/>
      <c r="AA202" s="52"/>
      <c r="AB202" s="58"/>
      <c r="AC202" s="59"/>
      <c r="AD202" s="58"/>
      <c r="AE202" s="58"/>
      <c r="AF202" s="55"/>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row>
    <row r="203" spans="1:75"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1"/>
      <c r="AA203" s="52"/>
      <c r="AB203" s="58"/>
      <c r="AC203" s="59"/>
      <c r="AD203" s="58"/>
      <c r="AE203" s="58"/>
      <c r="AF203" s="55"/>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row>
    <row r="204" spans="1:75"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1"/>
      <c r="AA204" s="52"/>
      <c r="AB204" s="58"/>
      <c r="AC204" s="59"/>
      <c r="AD204" s="58"/>
      <c r="AE204" s="58"/>
      <c r="AF204" s="55"/>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row>
    <row r="205" spans="1:75"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1"/>
      <c r="AA205" s="52"/>
      <c r="AB205" s="58"/>
      <c r="AC205" s="59"/>
      <c r="AD205" s="58"/>
      <c r="AE205" s="58"/>
      <c r="AF205" s="55"/>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row>
    <row r="206" spans="1:75"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1"/>
      <c r="AA206" s="52"/>
      <c r="AB206" s="58"/>
      <c r="AC206" s="59"/>
      <c r="AD206" s="58"/>
      <c r="AE206" s="58"/>
      <c r="AF206" s="55"/>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row>
    <row r="207" spans="1:75"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1"/>
      <c r="AA207" s="52"/>
      <c r="AB207" s="58"/>
      <c r="AC207" s="59"/>
      <c r="AD207" s="58"/>
      <c r="AE207" s="58"/>
      <c r="AF207" s="55"/>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row>
    <row r="208" spans="1:75"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1"/>
      <c r="AA208" s="52"/>
      <c r="AB208" s="58"/>
      <c r="AC208" s="59"/>
      <c r="AD208" s="58"/>
      <c r="AE208" s="58"/>
      <c r="AF208" s="55"/>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row>
    <row r="209" spans="1:75"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1"/>
      <c r="AA209" s="52"/>
      <c r="AB209" s="58"/>
      <c r="AC209" s="59"/>
      <c r="AD209" s="58"/>
      <c r="AE209" s="58"/>
      <c r="AF209" s="55"/>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row>
    <row r="210" spans="1:75"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1"/>
      <c r="AA210" s="52"/>
      <c r="AB210" s="58"/>
      <c r="AC210" s="59"/>
      <c r="AD210" s="58"/>
      <c r="AE210" s="58"/>
      <c r="AF210" s="55"/>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row>
    <row r="211" spans="1:75"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1"/>
      <c r="AA211" s="52"/>
      <c r="AB211" s="58"/>
      <c r="AC211" s="59"/>
      <c r="AD211" s="58"/>
      <c r="AE211" s="58"/>
      <c r="AF211" s="55"/>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row>
    <row r="212" spans="1:75"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1"/>
      <c r="AA212" s="52"/>
      <c r="AB212" s="58"/>
      <c r="AC212" s="59"/>
      <c r="AD212" s="58"/>
      <c r="AE212" s="58"/>
      <c r="AF212" s="55"/>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row>
    <row r="213" spans="1:75"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1"/>
      <c r="AA213" s="52"/>
      <c r="AB213" s="58"/>
      <c r="AC213" s="59"/>
      <c r="AD213" s="58"/>
      <c r="AE213" s="58"/>
      <c r="AF213" s="55"/>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row>
    <row r="214" spans="1:75"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1"/>
      <c r="AA214" s="52"/>
      <c r="AB214" s="58"/>
      <c r="AC214" s="59"/>
      <c r="AD214" s="58"/>
      <c r="AE214" s="58"/>
      <c r="AF214" s="55"/>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row>
    <row r="215" spans="1:75"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1"/>
      <c r="AA215" s="52"/>
      <c r="AB215" s="58"/>
      <c r="AC215" s="59"/>
      <c r="AD215" s="58"/>
      <c r="AE215" s="58"/>
      <c r="AF215" s="55"/>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row>
    <row r="216" spans="1:75"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1"/>
      <c r="AA216" s="52"/>
      <c r="AB216" s="58"/>
      <c r="AC216" s="59"/>
      <c r="AD216" s="58"/>
      <c r="AE216" s="58"/>
      <c r="AF216" s="55"/>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row>
    <row r="217" spans="1:75"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1"/>
      <c r="AA217" s="52"/>
      <c r="AB217" s="58"/>
      <c r="AC217" s="59"/>
      <c r="AD217" s="58"/>
      <c r="AE217" s="58"/>
      <c r="AF217" s="55"/>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row>
    <row r="218" spans="1:75"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1"/>
      <c r="AA218" s="52"/>
      <c r="AB218" s="58"/>
      <c r="AC218" s="59"/>
      <c r="AD218" s="58"/>
      <c r="AE218" s="58"/>
      <c r="AF218" s="55"/>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row>
    <row r="219" spans="1:75"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1"/>
      <c r="AA219" s="52"/>
      <c r="AB219" s="58"/>
      <c r="AC219" s="59"/>
      <c r="AD219" s="58"/>
      <c r="AE219" s="58"/>
      <c r="AF219" s="55"/>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row>
    <row r="220" spans="1:75"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1"/>
      <c r="AA220" s="52"/>
      <c r="AB220" s="58"/>
      <c r="AC220" s="59"/>
      <c r="AD220" s="58"/>
      <c r="AE220" s="58"/>
      <c r="AF220" s="55"/>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row>
    <row r="221" spans="1:75"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1"/>
      <c r="AA221" s="52"/>
      <c r="AB221" s="58"/>
      <c r="AC221" s="59"/>
      <c r="AD221" s="58"/>
      <c r="AE221" s="58"/>
      <c r="AF221" s="55"/>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row>
    <row r="222" spans="1:75"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1"/>
      <c r="AA222" s="52"/>
      <c r="AB222" s="58"/>
      <c r="AC222" s="59"/>
      <c r="AD222" s="58"/>
      <c r="AE222" s="58"/>
      <c r="AF222" s="55"/>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row>
    <row r="223" spans="1:75"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1"/>
      <c r="AA223" s="52"/>
      <c r="AB223" s="58"/>
      <c r="AC223" s="59"/>
      <c r="AD223" s="58"/>
      <c r="AE223" s="58"/>
      <c r="AF223" s="55"/>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row>
    <row r="224" spans="1:75"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1"/>
      <c r="AA224" s="52"/>
      <c r="AB224" s="58"/>
      <c r="AC224" s="59"/>
      <c r="AD224" s="58"/>
      <c r="AE224" s="58"/>
      <c r="AF224" s="55"/>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row>
    <row r="225" spans="1:75"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1"/>
      <c r="AA225" s="52"/>
      <c r="AB225" s="58"/>
      <c r="AC225" s="59"/>
      <c r="AD225" s="58"/>
      <c r="AE225" s="58"/>
      <c r="AF225" s="55"/>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row>
    <row r="226" spans="1:75"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1"/>
      <c r="AA226" s="52"/>
      <c r="AB226" s="58"/>
      <c r="AC226" s="59"/>
      <c r="AD226" s="58"/>
      <c r="AE226" s="58"/>
      <c r="AF226" s="55"/>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row>
    <row r="227" spans="1:75"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1"/>
      <c r="AA227" s="52"/>
      <c r="AB227" s="58"/>
      <c r="AC227" s="59"/>
      <c r="AD227" s="58"/>
      <c r="AE227" s="58"/>
      <c r="AF227" s="55"/>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row>
    <row r="228" spans="1:75"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1"/>
      <c r="AA228" s="52"/>
      <c r="AB228" s="58"/>
      <c r="AC228" s="59"/>
      <c r="AD228" s="58"/>
      <c r="AE228" s="58"/>
      <c r="AF228" s="55"/>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row>
    <row r="229" spans="1:75"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1"/>
      <c r="AA229" s="52"/>
      <c r="AB229" s="58"/>
      <c r="AC229" s="59"/>
      <c r="AD229" s="58"/>
      <c r="AE229" s="58"/>
      <c r="AF229" s="55"/>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row>
    <row r="230" spans="1:75"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1"/>
      <c r="AA230" s="52"/>
      <c r="AB230" s="58"/>
      <c r="AC230" s="59"/>
      <c r="AD230" s="58"/>
      <c r="AE230" s="58"/>
      <c r="AF230" s="55"/>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row>
    <row r="231" spans="1:75"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1"/>
      <c r="AA231" s="52"/>
      <c r="AB231" s="58"/>
      <c r="AC231" s="59"/>
      <c r="AD231" s="58"/>
      <c r="AE231" s="58"/>
      <c r="AF231" s="55"/>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row>
    <row r="232" spans="1:75"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1"/>
      <c r="AA232" s="52"/>
      <c r="AB232" s="58"/>
      <c r="AC232" s="59"/>
      <c r="AD232" s="58"/>
      <c r="AE232" s="58"/>
      <c r="AF232" s="55"/>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row>
    <row r="233" spans="1:75"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1"/>
      <c r="AA233" s="52"/>
      <c r="AB233" s="58"/>
      <c r="AC233" s="59"/>
      <c r="AD233" s="58"/>
      <c r="AE233" s="58"/>
      <c r="AF233" s="55"/>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row>
    <row r="234" spans="1:75"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1"/>
      <c r="AA234" s="52"/>
      <c r="AB234" s="58"/>
      <c r="AC234" s="59"/>
      <c r="AD234" s="58"/>
      <c r="AE234" s="58"/>
      <c r="AF234" s="55"/>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row>
    <row r="235" spans="1:75"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1"/>
      <c r="AA235" s="52"/>
      <c r="AB235" s="58"/>
      <c r="AC235" s="59"/>
      <c r="AD235" s="58"/>
      <c r="AE235" s="58"/>
      <c r="AF235" s="55"/>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row>
    <row r="236" spans="1:75"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1"/>
      <c r="AA236" s="52"/>
      <c r="AB236" s="58"/>
      <c r="AC236" s="59"/>
      <c r="AD236" s="58"/>
      <c r="AE236" s="58"/>
      <c r="AF236" s="55"/>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row>
    <row r="237" spans="1:75" ht="12.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1"/>
      <c r="AA237" s="52"/>
      <c r="AB237" s="58"/>
      <c r="AC237" s="59"/>
      <c r="AD237" s="58"/>
      <c r="AE237" s="58"/>
      <c r="AF237" s="55"/>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row>
    <row r="238" spans="1:75" ht="12.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1"/>
      <c r="AA238" s="52"/>
      <c r="AB238" s="58"/>
      <c r="AC238" s="59"/>
      <c r="AD238" s="58"/>
      <c r="AE238" s="58"/>
      <c r="AF238" s="55"/>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row>
    <row r="239" spans="1:75" ht="12.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1"/>
      <c r="AA239" s="52"/>
      <c r="AB239" s="58"/>
      <c r="AC239" s="59"/>
      <c r="AD239" s="58"/>
      <c r="AE239" s="58"/>
      <c r="AF239" s="55"/>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row>
    <row r="240" spans="1:75" ht="12.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1"/>
      <c r="AA240" s="52"/>
      <c r="AB240" s="58"/>
      <c r="AC240" s="59"/>
      <c r="AD240" s="58"/>
      <c r="AE240" s="58"/>
      <c r="AF240" s="55"/>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row>
    <row r="241" spans="1:75" ht="12.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1"/>
      <c r="AA241" s="52"/>
      <c r="AB241" s="58"/>
      <c r="AC241" s="59"/>
      <c r="AD241" s="58"/>
      <c r="AE241" s="58"/>
      <c r="AF241" s="55"/>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row>
    <row r="242" spans="1:75" ht="12.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1"/>
      <c r="AA242" s="52"/>
      <c r="AB242" s="58"/>
      <c r="AC242" s="59"/>
      <c r="AD242" s="58"/>
      <c r="AE242" s="58"/>
      <c r="AF242" s="55"/>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row>
    <row r="243" spans="1:75" ht="12.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1"/>
      <c r="AA243" s="52"/>
      <c r="AB243" s="58"/>
      <c r="AC243" s="59"/>
      <c r="AD243" s="58"/>
      <c r="AE243" s="58"/>
      <c r="AF243" s="55"/>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row>
    <row r="244" spans="1:75" ht="12.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1"/>
      <c r="AA244" s="52"/>
      <c r="AB244" s="58"/>
      <c r="AC244" s="59"/>
      <c r="AD244" s="58"/>
      <c r="AE244" s="58"/>
      <c r="AF244" s="55"/>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row>
    <row r="245" spans="1:75" ht="12.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1"/>
      <c r="AA245" s="52"/>
      <c r="AB245" s="58"/>
      <c r="AC245" s="59"/>
      <c r="AD245" s="58"/>
      <c r="AE245" s="58"/>
      <c r="AF245" s="55"/>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row>
    <row r="246" spans="1:75" ht="12.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1"/>
      <c r="AA246" s="52"/>
      <c r="AB246" s="58"/>
      <c r="AC246" s="59"/>
      <c r="AD246" s="58"/>
      <c r="AE246" s="58"/>
      <c r="AF246" s="55"/>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row>
    <row r="247" spans="1:75" ht="12.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1"/>
      <c r="AA247" s="52"/>
      <c r="AB247" s="58"/>
      <c r="AC247" s="59"/>
      <c r="AD247" s="58"/>
      <c r="AE247" s="58"/>
      <c r="AF247" s="55"/>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row>
    <row r="248" spans="1:75" ht="12.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1"/>
      <c r="AA248" s="52"/>
      <c r="AB248" s="58"/>
      <c r="AC248" s="59"/>
      <c r="AD248" s="58"/>
      <c r="AE248" s="58"/>
      <c r="AF248" s="55"/>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row>
    <row r="249" spans="1:75" ht="12.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1"/>
      <c r="AA249" s="52"/>
      <c r="AB249" s="58"/>
      <c r="AC249" s="59"/>
      <c r="AD249" s="58"/>
      <c r="AE249" s="58"/>
      <c r="AF249" s="55"/>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row>
    <row r="250" spans="1:75" ht="12.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1"/>
      <c r="AA250" s="52"/>
      <c r="AB250" s="58"/>
      <c r="AC250" s="59"/>
      <c r="AD250" s="58"/>
      <c r="AE250" s="58"/>
      <c r="AF250" s="55"/>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row>
    <row r="251" spans="1:75" ht="12.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1"/>
      <c r="AA251" s="52"/>
      <c r="AB251" s="58"/>
      <c r="AC251" s="59"/>
      <c r="AD251" s="58"/>
      <c r="AE251" s="58"/>
      <c r="AF251" s="55"/>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row>
    <row r="252" spans="1:75" ht="12.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1"/>
      <c r="AA252" s="52"/>
      <c r="AB252" s="58"/>
      <c r="AC252" s="59"/>
      <c r="AD252" s="58"/>
      <c r="AE252" s="58"/>
      <c r="AF252" s="55"/>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row>
    <row r="253" spans="1:75" ht="12.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1"/>
      <c r="AA253" s="52"/>
      <c r="AB253" s="58"/>
      <c r="AC253" s="59"/>
      <c r="AD253" s="58"/>
      <c r="AE253" s="58"/>
      <c r="AF253" s="55"/>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row>
    <row r="254" spans="1:75" ht="12.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1"/>
      <c r="AA254" s="52"/>
      <c r="AB254" s="58"/>
      <c r="AC254" s="59"/>
      <c r="AD254" s="58"/>
      <c r="AE254" s="58"/>
      <c r="AF254" s="55"/>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row>
    <row r="255" spans="1:75" ht="12.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1"/>
      <c r="AA255" s="52"/>
      <c r="AB255" s="58"/>
      <c r="AC255" s="59"/>
      <c r="AD255" s="58"/>
      <c r="AE255" s="58"/>
      <c r="AF255" s="55"/>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row>
    <row r="256" spans="1:75" ht="12.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1"/>
      <c r="AA256" s="52"/>
      <c r="AB256" s="58"/>
      <c r="AC256" s="59"/>
      <c r="AD256" s="58"/>
      <c r="AE256" s="58"/>
      <c r="AF256" s="55"/>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row>
    <row r="257" spans="1:75" ht="12.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1"/>
      <c r="AA257" s="52"/>
      <c r="AB257" s="58"/>
      <c r="AC257" s="59"/>
      <c r="AD257" s="58"/>
      <c r="AE257" s="58"/>
      <c r="AF257" s="55"/>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row>
    <row r="258" spans="1:75" ht="12.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1"/>
      <c r="AA258" s="52"/>
      <c r="AB258" s="58"/>
      <c r="AC258" s="59"/>
      <c r="AD258" s="58"/>
      <c r="AE258" s="58"/>
      <c r="AF258" s="55"/>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row>
    <row r="259" spans="1:75" ht="12.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1"/>
      <c r="AA259" s="52"/>
      <c r="AB259" s="58"/>
      <c r="AC259" s="59"/>
      <c r="AD259" s="58"/>
      <c r="AE259" s="58"/>
      <c r="AF259" s="55"/>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row>
    <row r="260" spans="1:75" ht="12.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1"/>
      <c r="AA260" s="52"/>
      <c r="AB260" s="58"/>
      <c r="AC260" s="59"/>
      <c r="AD260" s="58"/>
      <c r="AE260" s="58"/>
      <c r="AF260" s="55"/>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row>
    <row r="261" spans="1:75" ht="12.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1"/>
      <c r="AA261" s="52"/>
      <c r="AB261" s="58"/>
      <c r="AC261" s="59"/>
      <c r="AD261" s="58"/>
      <c r="AE261" s="58"/>
      <c r="AF261" s="55"/>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row>
    <row r="262" spans="1:75" ht="12.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1"/>
      <c r="AA262" s="52"/>
      <c r="AB262" s="58"/>
      <c r="AC262" s="59"/>
      <c r="AD262" s="58"/>
      <c r="AE262" s="58"/>
      <c r="AF262" s="55"/>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row>
    <row r="263" spans="1:75" ht="12.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1"/>
      <c r="AA263" s="52"/>
      <c r="AB263" s="58"/>
      <c r="AC263" s="59"/>
      <c r="AD263" s="58"/>
      <c r="AE263" s="58"/>
      <c r="AF263" s="55"/>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row>
    <row r="264" spans="1:75" ht="12.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1"/>
      <c r="AA264" s="52"/>
      <c r="AB264" s="58"/>
      <c r="AC264" s="59"/>
      <c r="AD264" s="58"/>
      <c r="AE264" s="58"/>
      <c r="AF264" s="55"/>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row>
    <row r="265" spans="1:75" ht="12.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1"/>
      <c r="AA265" s="52"/>
      <c r="AB265" s="58"/>
      <c r="AC265" s="59"/>
      <c r="AD265" s="58"/>
      <c r="AE265" s="58"/>
      <c r="AF265" s="55"/>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row>
    <row r="266" spans="1:75" ht="12.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1"/>
      <c r="AA266" s="52"/>
      <c r="AB266" s="58"/>
      <c r="AC266" s="59"/>
      <c r="AD266" s="58"/>
      <c r="AE266" s="58"/>
      <c r="AF266" s="55"/>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row>
    <row r="267" spans="1:75" ht="12.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1"/>
      <c r="AA267" s="52"/>
      <c r="AB267" s="58"/>
      <c r="AC267" s="59"/>
      <c r="AD267" s="58"/>
      <c r="AE267" s="58"/>
      <c r="AF267" s="55"/>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row>
    <row r="268" spans="1:75" ht="12.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1"/>
      <c r="AA268" s="52"/>
      <c r="AB268" s="58"/>
      <c r="AC268" s="59"/>
      <c r="AD268" s="58"/>
      <c r="AE268" s="58"/>
      <c r="AF268" s="55"/>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row>
    <row r="269" spans="1:75" ht="12.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1"/>
      <c r="AA269" s="52"/>
      <c r="AB269" s="58"/>
      <c r="AC269" s="59"/>
      <c r="AD269" s="58"/>
      <c r="AE269" s="58"/>
      <c r="AF269" s="55"/>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row>
    <row r="270" spans="1:75" ht="12.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1"/>
      <c r="AA270" s="52"/>
      <c r="AB270" s="58"/>
      <c r="AC270" s="59"/>
      <c r="AD270" s="58"/>
      <c r="AE270" s="58"/>
      <c r="AF270" s="55"/>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row>
    <row r="271" spans="1:75" ht="12.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1"/>
      <c r="AA271" s="52"/>
      <c r="AB271" s="58"/>
      <c r="AC271" s="59"/>
      <c r="AD271" s="58"/>
      <c r="AE271" s="58"/>
      <c r="AF271" s="55"/>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row>
    <row r="272" spans="1:75" ht="12.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1"/>
      <c r="AA272" s="52"/>
      <c r="AB272" s="58"/>
      <c r="AC272" s="59"/>
      <c r="AD272" s="58"/>
      <c r="AE272" s="58"/>
      <c r="AF272" s="55"/>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row>
    <row r="273" spans="1:75" ht="12.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1"/>
      <c r="AA273" s="52"/>
      <c r="AB273" s="58"/>
      <c r="AC273" s="59"/>
      <c r="AD273" s="58"/>
      <c r="AE273" s="58"/>
      <c r="AF273" s="55"/>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row>
    <row r="274" spans="1:75" ht="12.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1"/>
      <c r="AA274" s="52"/>
      <c r="AB274" s="58"/>
      <c r="AC274" s="59"/>
      <c r="AD274" s="58"/>
      <c r="AE274" s="58"/>
      <c r="AF274" s="55"/>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row>
    <row r="275" spans="1:75" ht="12.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1"/>
      <c r="AA275" s="52"/>
      <c r="AB275" s="58"/>
      <c r="AC275" s="59"/>
      <c r="AD275" s="58"/>
      <c r="AE275" s="58"/>
      <c r="AF275" s="55"/>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row>
    <row r="276" spans="1:75" ht="12.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1"/>
      <c r="AA276" s="52"/>
      <c r="AB276" s="58"/>
      <c r="AC276" s="59"/>
      <c r="AD276" s="58"/>
      <c r="AE276" s="58"/>
      <c r="AF276" s="55"/>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row>
    <row r="277" spans="1:75" ht="12.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1"/>
      <c r="AA277" s="52"/>
      <c r="AB277" s="58"/>
      <c r="AC277" s="59"/>
      <c r="AD277" s="58"/>
      <c r="AE277" s="58"/>
      <c r="AF277" s="55"/>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row>
    <row r="278" spans="1:75" ht="12.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1"/>
      <c r="AA278" s="52"/>
      <c r="AB278" s="58"/>
      <c r="AC278" s="59"/>
      <c r="AD278" s="58"/>
      <c r="AE278" s="58"/>
      <c r="AF278" s="55"/>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row>
    <row r="279" spans="1:75" ht="12.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1"/>
      <c r="AA279" s="52"/>
      <c r="AB279" s="58"/>
      <c r="AC279" s="59"/>
      <c r="AD279" s="58"/>
      <c r="AE279" s="58"/>
      <c r="AF279" s="55"/>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row>
    <row r="280" spans="1:75" ht="12.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1"/>
      <c r="AA280" s="52"/>
      <c r="AB280" s="58"/>
      <c r="AC280" s="59"/>
      <c r="AD280" s="58"/>
      <c r="AE280" s="58"/>
      <c r="AF280" s="55"/>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row>
    <row r="281" spans="1:75" ht="12.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1"/>
      <c r="AA281" s="52"/>
      <c r="AB281" s="58"/>
      <c r="AC281" s="59"/>
      <c r="AD281" s="58"/>
      <c r="AE281" s="58"/>
      <c r="AF281" s="55"/>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row>
    <row r="282" spans="1:75" ht="12.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1"/>
      <c r="AA282" s="52"/>
      <c r="AB282" s="58"/>
      <c r="AC282" s="59"/>
      <c r="AD282" s="58"/>
      <c r="AE282" s="58"/>
      <c r="AF282" s="55"/>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row>
    <row r="283" spans="1:75" ht="12.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1"/>
      <c r="AA283" s="52"/>
      <c r="AB283" s="58"/>
      <c r="AC283" s="59"/>
      <c r="AD283" s="58"/>
      <c r="AE283" s="58"/>
      <c r="AF283" s="55"/>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row>
    <row r="284" spans="1:75" ht="12.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1"/>
      <c r="AA284" s="52"/>
      <c r="AB284" s="58"/>
      <c r="AC284" s="59"/>
      <c r="AD284" s="58"/>
      <c r="AE284" s="58"/>
      <c r="AF284" s="55"/>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row>
    <row r="285" spans="1:75" ht="12.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1"/>
      <c r="AA285" s="52"/>
      <c r="AB285" s="58"/>
      <c r="AC285" s="59"/>
      <c r="AD285" s="58"/>
      <c r="AE285" s="58"/>
      <c r="AF285" s="55"/>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row>
    <row r="286" spans="1:75" ht="12.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1"/>
      <c r="AA286" s="52"/>
      <c r="AB286" s="58"/>
      <c r="AC286" s="59"/>
      <c r="AD286" s="58"/>
      <c r="AE286" s="58"/>
      <c r="AF286" s="55"/>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row>
    <row r="287" spans="1:75" ht="12.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1"/>
      <c r="AA287" s="52"/>
      <c r="AB287" s="58"/>
      <c r="AC287" s="59"/>
      <c r="AD287" s="58"/>
      <c r="AE287" s="58"/>
      <c r="AF287" s="55"/>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row>
    <row r="288" spans="1:75" ht="12.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1"/>
      <c r="AA288" s="52"/>
      <c r="AB288" s="58"/>
      <c r="AC288" s="59"/>
      <c r="AD288" s="58"/>
      <c r="AE288" s="58"/>
      <c r="AF288" s="55"/>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row>
    <row r="289" spans="1:75" ht="12.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1"/>
      <c r="AA289" s="52"/>
      <c r="AB289" s="58"/>
      <c r="AC289" s="59"/>
      <c r="AD289" s="58"/>
      <c r="AE289" s="58"/>
      <c r="AF289" s="55"/>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row>
    <row r="290" spans="1:75" ht="12.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1"/>
      <c r="AA290" s="52"/>
      <c r="AB290" s="58"/>
      <c r="AC290" s="59"/>
      <c r="AD290" s="58"/>
      <c r="AE290" s="58"/>
      <c r="AF290" s="55"/>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row>
    <row r="291" spans="1:75" ht="12.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1"/>
      <c r="AA291" s="52"/>
      <c r="AB291" s="58"/>
      <c r="AC291" s="59"/>
      <c r="AD291" s="58"/>
      <c r="AE291" s="58"/>
      <c r="AF291" s="55"/>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row>
    <row r="292" spans="1:75" ht="12.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1"/>
      <c r="AA292" s="52"/>
      <c r="AB292" s="58"/>
      <c r="AC292" s="59"/>
      <c r="AD292" s="58"/>
      <c r="AE292" s="58"/>
      <c r="AF292" s="55"/>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row>
    <row r="293" spans="1:75" ht="12.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1"/>
      <c r="AA293" s="52"/>
      <c r="AB293" s="58"/>
      <c r="AC293" s="59"/>
      <c r="AD293" s="58"/>
      <c r="AE293" s="58"/>
      <c r="AF293" s="55"/>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row>
    <row r="294" spans="1:75" ht="12.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1"/>
      <c r="AA294" s="52"/>
      <c r="AB294" s="58"/>
      <c r="AC294" s="59"/>
      <c r="AD294" s="58"/>
      <c r="AE294" s="58"/>
      <c r="AF294" s="55"/>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row>
    <row r="295" spans="1:75" ht="12.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1"/>
      <c r="AA295" s="52"/>
      <c r="AB295" s="58"/>
      <c r="AC295" s="59"/>
      <c r="AD295" s="58"/>
      <c r="AE295" s="58"/>
      <c r="AF295" s="55"/>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row>
    <row r="296" spans="1:75" ht="12.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1"/>
      <c r="AA296" s="52"/>
      <c r="AB296" s="58"/>
      <c r="AC296" s="59"/>
      <c r="AD296" s="58"/>
      <c r="AE296" s="58"/>
      <c r="AF296" s="55"/>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row>
    <row r="297" spans="1:75" ht="12.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1"/>
      <c r="AA297" s="52"/>
      <c r="AB297" s="58"/>
      <c r="AC297" s="59"/>
      <c r="AD297" s="58"/>
      <c r="AE297" s="58"/>
      <c r="AF297" s="55"/>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row>
    <row r="298" spans="1:75" ht="12.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1"/>
      <c r="AA298" s="52"/>
      <c r="AB298" s="58"/>
      <c r="AC298" s="59"/>
      <c r="AD298" s="58"/>
      <c r="AE298" s="58"/>
      <c r="AF298" s="55"/>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row>
    <row r="299" spans="1:75" ht="12.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1"/>
      <c r="AA299" s="52"/>
      <c r="AB299" s="58"/>
      <c r="AC299" s="59"/>
      <c r="AD299" s="58"/>
      <c r="AE299" s="58"/>
      <c r="AF299" s="55"/>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row>
    <row r="300" spans="1:75" ht="12.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1"/>
      <c r="AA300" s="52"/>
      <c r="AB300" s="58"/>
      <c r="AC300" s="59"/>
      <c r="AD300" s="58"/>
      <c r="AE300" s="58"/>
      <c r="AF300" s="55"/>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row>
    <row r="301" spans="1:75" ht="12.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1"/>
      <c r="AA301" s="52"/>
      <c r="AB301" s="58"/>
      <c r="AC301" s="59"/>
      <c r="AD301" s="58"/>
      <c r="AE301" s="58"/>
      <c r="AF301" s="55"/>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row>
    <row r="302" spans="1:75" ht="12.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1"/>
      <c r="AA302" s="52"/>
      <c r="AB302" s="58"/>
      <c r="AC302" s="59"/>
      <c r="AD302" s="58"/>
      <c r="AE302" s="58"/>
      <c r="AF302" s="55"/>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row>
    <row r="303" spans="1:75" ht="12.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1"/>
      <c r="AA303" s="52"/>
      <c r="AB303" s="58"/>
      <c r="AC303" s="59"/>
      <c r="AD303" s="58"/>
      <c r="AE303" s="58"/>
      <c r="AF303" s="55"/>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row>
    <row r="304" spans="1:75" ht="12.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1"/>
      <c r="AA304" s="52"/>
      <c r="AB304" s="58"/>
      <c r="AC304" s="59"/>
      <c r="AD304" s="58"/>
      <c r="AE304" s="58"/>
      <c r="AF304" s="55"/>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row>
    <row r="305" spans="1:75" ht="12.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1"/>
      <c r="AA305" s="52"/>
      <c r="AB305" s="58"/>
      <c r="AC305" s="59"/>
      <c r="AD305" s="58"/>
      <c r="AE305" s="58"/>
      <c r="AF305" s="55"/>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row>
    <row r="306" spans="1:75" ht="12.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1"/>
      <c r="AA306" s="52"/>
      <c r="AB306" s="58"/>
      <c r="AC306" s="59"/>
      <c r="AD306" s="58"/>
      <c r="AE306" s="58"/>
      <c r="AF306" s="55"/>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row>
    <row r="307" spans="1:75" ht="12.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1"/>
      <c r="AA307" s="52"/>
      <c r="AB307" s="58"/>
      <c r="AC307" s="59"/>
      <c r="AD307" s="58"/>
      <c r="AE307" s="58"/>
      <c r="AF307" s="55"/>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row>
    <row r="308" spans="1:75" ht="12.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1"/>
      <c r="AA308" s="52"/>
      <c r="AB308" s="58"/>
      <c r="AC308" s="59"/>
      <c r="AD308" s="58"/>
      <c r="AE308" s="58"/>
      <c r="AF308" s="55"/>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row>
    <row r="309" spans="1:75" ht="12.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1"/>
      <c r="AA309" s="52"/>
      <c r="AB309" s="58"/>
      <c r="AC309" s="59"/>
      <c r="AD309" s="58"/>
      <c r="AE309" s="58"/>
      <c r="AF309" s="55"/>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row>
    <row r="310" spans="1:75" ht="12.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1"/>
      <c r="AA310" s="52"/>
      <c r="AB310" s="58"/>
      <c r="AC310" s="59"/>
      <c r="AD310" s="58"/>
      <c r="AE310" s="58"/>
      <c r="AF310" s="55"/>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row>
    <row r="311" spans="1:75" ht="12.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1"/>
      <c r="AA311" s="52"/>
      <c r="AB311" s="58"/>
      <c r="AC311" s="59"/>
      <c r="AD311" s="58"/>
      <c r="AE311" s="58"/>
      <c r="AF311" s="55"/>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row>
    <row r="312" spans="1:75" ht="12.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1"/>
      <c r="AA312" s="52"/>
      <c r="AB312" s="58"/>
      <c r="AC312" s="59"/>
      <c r="AD312" s="58"/>
      <c r="AE312" s="58"/>
      <c r="AF312" s="55"/>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row>
    <row r="313" spans="1:75" ht="12.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1"/>
      <c r="AA313" s="52"/>
      <c r="AB313" s="58"/>
      <c r="AC313" s="59"/>
      <c r="AD313" s="58"/>
      <c r="AE313" s="58"/>
      <c r="AF313" s="55"/>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row>
    <row r="314" spans="1:75" ht="12.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1"/>
      <c r="AA314" s="52"/>
      <c r="AB314" s="58"/>
      <c r="AC314" s="59"/>
      <c r="AD314" s="58"/>
      <c r="AE314" s="58"/>
      <c r="AF314" s="55"/>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row>
    <row r="315" spans="1:75" ht="12.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1"/>
      <c r="AA315" s="52"/>
      <c r="AB315" s="58"/>
      <c r="AC315" s="59"/>
      <c r="AD315" s="58"/>
      <c r="AE315" s="58"/>
      <c r="AF315" s="55"/>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row>
    <row r="316" spans="1:75" ht="12.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1"/>
      <c r="AA316" s="52"/>
      <c r="AB316" s="58"/>
      <c r="AC316" s="59"/>
      <c r="AD316" s="58"/>
      <c r="AE316" s="58"/>
      <c r="AF316" s="55"/>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row>
    <row r="317" spans="1:75" ht="12.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1"/>
      <c r="AA317" s="52"/>
      <c r="AB317" s="58"/>
      <c r="AC317" s="59"/>
      <c r="AD317" s="58"/>
      <c r="AE317" s="58"/>
      <c r="AF317" s="55"/>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row>
    <row r="318" spans="1:75" ht="12.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1"/>
      <c r="AA318" s="52"/>
      <c r="AB318" s="58"/>
      <c r="AC318" s="59"/>
      <c r="AD318" s="58"/>
      <c r="AE318" s="58"/>
      <c r="AF318" s="55"/>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row>
    <row r="319" spans="1:75" ht="12.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1"/>
      <c r="AA319" s="52"/>
      <c r="AB319" s="58"/>
      <c r="AC319" s="59"/>
      <c r="AD319" s="58"/>
      <c r="AE319" s="58"/>
      <c r="AF319" s="55"/>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row>
    <row r="320" spans="1:75" ht="12.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1"/>
      <c r="AA320" s="52"/>
      <c r="AB320" s="58"/>
      <c r="AC320" s="59"/>
      <c r="AD320" s="58"/>
      <c r="AE320" s="58"/>
      <c r="AF320" s="55"/>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row>
    <row r="321" spans="1:75" ht="12.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1"/>
      <c r="AA321" s="52"/>
      <c r="AB321" s="58"/>
      <c r="AC321" s="59"/>
      <c r="AD321" s="58"/>
      <c r="AE321" s="58"/>
      <c r="AF321" s="55"/>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row>
    <row r="322" spans="1:75" ht="12.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1"/>
      <c r="AA322" s="52"/>
      <c r="AB322" s="58"/>
      <c r="AC322" s="59"/>
      <c r="AD322" s="58"/>
      <c r="AE322" s="58"/>
      <c r="AF322" s="55"/>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row>
    <row r="323" spans="1:75" ht="12.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1"/>
      <c r="AA323" s="52"/>
      <c r="AB323" s="58"/>
      <c r="AC323" s="59"/>
      <c r="AD323" s="58"/>
      <c r="AE323" s="58"/>
      <c r="AF323" s="55"/>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row>
    <row r="324" spans="1:75" ht="12.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1"/>
      <c r="AA324" s="52"/>
      <c r="AB324" s="58"/>
      <c r="AC324" s="59"/>
      <c r="AD324" s="58"/>
      <c r="AE324" s="58"/>
      <c r="AF324" s="55"/>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row>
    <row r="325" spans="1:75" ht="12.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1"/>
      <c r="AA325" s="52"/>
      <c r="AB325" s="58"/>
      <c r="AC325" s="59"/>
      <c r="AD325" s="58"/>
      <c r="AE325" s="58"/>
      <c r="AF325" s="55"/>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row>
    <row r="326" spans="1:75" ht="12.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1"/>
      <c r="AA326" s="52"/>
      <c r="AB326" s="58"/>
      <c r="AC326" s="59"/>
      <c r="AD326" s="58"/>
      <c r="AE326" s="58"/>
      <c r="AF326" s="55"/>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row>
    <row r="327" spans="1:75" ht="12.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1"/>
      <c r="AA327" s="52"/>
      <c r="AB327" s="58"/>
      <c r="AC327" s="59"/>
      <c r="AD327" s="58"/>
      <c r="AE327" s="58"/>
      <c r="AF327" s="55"/>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row>
    <row r="328" spans="1:75" ht="12.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1"/>
      <c r="AA328" s="52"/>
      <c r="AB328" s="58"/>
      <c r="AC328" s="59"/>
      <c r="AD328" s="58"/>
      <c r="AE328" s="58"/>
      <c r="AF328" s="55"/>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row>
    <row r="329" spans="1:75" ht="12.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1"/>
      <c r="AA329" s="52"/>
      <c r="AB329" s="58"/>
      <c r="AC329" s="59"/>
      <c r="AD329" s="58"/>
      <c r="AE329" s="58"/>
      <c r="AF329" s="55"/>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row>
    <row r="330" spans="1:75" ht="12.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1"/>
      <c r="AA330" s="52"/>
      <c r="AB330" s="58"/>
      <c r="AC330" s="59"/>
      <c r="AD330" s="58"/>
      <c r="AE330" s="58"/>
      <c r="AF330" s="55"/>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row>
    <row r="331" spans="1:75" ht="12.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1"/>
      <c r="AA331" s="52"/>
      <c r="AB331" s="58"/>
      <c r="AC331" s="59"/>
      <c r="AD331" s="58"/>
      <c r="AE331" s="58"/>
      <c r="AF331" s="55"/>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row>
    <row r="332" spans="1:75" ht="12.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1"/>
      <c r="AA332" s="52"/>
      <c r="AB332" s="58"/>
      <c r="AC332" s="59"/>
      <c r="AD332" s="58"/>
      <c r="AE332" s="58"/>
      <c r="AF332" s="55"/>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row>
    <row r="333" spans="1:75" ht="12.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1"/>
      <c r="AA333" s="52"/>
      <c r="AB333" s="58"/>
      <c r="AC333" s="59"/>
      <c r="AD333" s="58"/>
      <c r="AE333" s="58"/>
      <c r="AF333" s="55"/>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row>
    <row r="334" spans="1:75" ht="12.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1"/>
      <c r="AA334" s="52"/>
      <c r="AB334" s="58"/>
      <c r="AC334" s="59"/>
      <c r="AD334" s="58"/>
      <c r="AE334" s="58"/>
      <c r="AF334" s="55"/>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row>
    <row r="335" spans="1:75" ht="12.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1"/>
      <c r="AA335" s="52"/>
      <c r="AB335" s="58"/>
      <c r="AC335" s="59"/>
      <c r="AD335" s="58"/>
      <c r="AE335" s="58"/>
      <c r="AF335" s="55"/>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row>
    <row r="336" spans="1:75" ht="12.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1"/>
      <c r="AA336" s="52"/>
      <c r="AB336" s="58"/>
      <c r="AC336" s="59"/>
      <c r="AD336" s="58"/>
      <c r="AE336" s="58"/>
      <c r="AF336" s="55"/>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row>
    <row r="337" spans="1:75" ht="12.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1"/>
      <c r="AA337" s="52"/>
      <c r="AB337" s="58"/>
      <c r="AC337" s="59"/>
      <c r="AD337" s="58"/>
      <c r="AE337" s="58"/>
      <c r="AF337" s="55"/>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row>
    <row r="338" spans="1:75" ht="12.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1"/>
      <c r="AA338" s="52"/>
      <c r="AB338" s="58"/>
      <c r="AC338" s="59"/>
      <c r="AD338" s="58"/>
      <c r="AE338" s="58"/>
      <c r="AF338" s="55"/>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row>
    <row r="339" spans="1:75" ht="12.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1"/>
      <c r="AA339" s="52"/>
      <c r="AB339" s="58"/>
      <c r="AC339" s="59"/>
      <c r="AD339" s="58"/>
      <c r="AE339" s="58"/>
      <c r="AF339" s="55"/>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row>
    <row r="340" spans="1:75" ht="12.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1"/>
      <c r="AA340" s="52"/>
      <c r="AB340" s="58"/>
      <c r="AC340" s="59"/>
      <c r="AD340" s="58"/>
      <c r="AE340" s="58"/>
      <c r="AF340" s="55"/>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row>
    <row r="341" spans="1:75" ht="12.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1"/>
      <c r="AA341" s="52"/>
      <c r="AB341" s="58"/>
      <c r="AC341" s="59"/>
      <c r="AD341" s="58"/>
      <c r="AE341" s="58"/>
      <c r="AF341" s="55"/>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row>
    <row r="342" spans="1:75" ht="12.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1"/>
      <c r="AA342" s="52"/>
      <c r="AB342" s="58"/>
      <c r="AC342" s="59"/>
      <c r="AD342" s="58"/>
      <c r="AE342" s="58"/>
      <c r="AF342" s="55"/>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row>
    <row r="343" spans="1:75" ht="12.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1"/>
      <c r="AA343" s="52"/>
      <c r="AB343" s="58"/>
      <c r="AC343" s="59"/>
      <c r="AD343" s="58"/>
      <c r="AE343" s="58"/>
      <c r="AF343" s="55"/>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row>
    <row r="344" spans="1:75" ht="12.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1"/>
      <c r="AA344" s="52"/>
      <c r="AB344" s="58"/>
      <c r="AC344" s="59"/>
      <c r="AD344" s="58"/>
      <c r="AE344" s="58"/>
      <c r="AF344" s="55"/>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row>
    <row r="345" spans="1:75" ht="12.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1"/>
      <c r="AA345" s="52"/>
      <c r="AB345" s="58"/>
      <c r="AC345" s="59"/>
      <c r="AD345" s="58"/>
      <c r="AE345" s="58"/>
      <c r="AF345" s="55"/>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row>
    <row r="346" spans="1:75" ht="12.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1"/>
      <c r="AA346" s="52"/>
      <c r="AB346" s="58"/>
      <c r="AC346" s="59"/>
      <c r="AD346" s="58"/>
      <c r="AE346" s="58"/>
      <c r="AF346" s="55"/>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row>
    <row r="347" spans="1:75" ht="12.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1"/>
      <c r="AA347" s="52"/>
      <c r="AB347" s="58"/>
      <c r="AC347" s="59"/>
      <c r="AD347" s="58"/>
      <c r="AE347" s="58"/>
      <c r="AF347" s="55"/>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row>
    <row r="348" spans="1:75" ht="12.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1"/>
      <c r="AA348" s="52"/>
      <c r="AB348" s="58"/>
      <c r="AC348" s="59"/>
      <c r="AD348" s="58"/>
      <c r="AE348" s="58"/>
      <c r="AF348" s="55"/>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row>
    <row r="349" spans="1:75" ht="12.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1"/>
      <c r="AA349" s="52"/>
      <c r="AB349" s="58"/>
      <c r="AC349" s="59"/>
      <c r="AD349" s="58"/>
      <c r="AE349" s="58"/>
      <c r="AF349" s="55"/>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row>
    <row r="350" spans="1:75" ht="12.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1"/>
      <c r="AA350" s="52"/>
      <c r="AB350" s="58"/>
      <c r="AC350" s="59"/>
      <c r="AD350" s="58"/>
      <c r="AE350" s="58"/>
      <c r="AF350" s="55"/>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row>
    <row r="351" spans="1:75" ht="12.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1"/>
      <c r="AA351" s="52"/>
      <c r="AB351" s="58"/>
      <c r="AC351" s="59"/>
      <c r="AD351" s="58"/>
      <c r="AE351" s="58"/>
      <c r="AF351" s="55"/>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row>
    <row r="352" spans="1:75" ht="12.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1"/>
      <c r="AA352" s="52"/>
      <c r="AB352" s="58"/>
      <c r="AC352" s="59"/>
      <c r="AD352" s="58"/>
      <c r="AE352" s="58"/>
      <c r="AF352" s="55"/>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row>
    <row r="353" spans="1:75" ht="12.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1"/>
      <c r="AA353" s="52"/>
      <c r="AB353" s="58"/>
      <c r="AC353" s="59"/>
      <c r="AD353" s="58"/>
      <c r="AE353" s="58"/>
      <c r="AF353" s="55"/>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row>
    <row r="354" spans="1:75" ht="12.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1"/>
      <c r="AA354" s="52"/>
      <c r="AB354" s="58"/>
      <c r="AC354" s="59"/>
      <c r="AD354" s="58"/>
      <c r="AE354" s="58"/>
      <c r="AF354" s="55"/>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row>
    <row r="355" spans="1:75" ht="12.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1"/>
      <c r="AA355" s="52"/>
      <c r="AB355" s="58"/>
      <c r="AC355" s="59"/>
      <c r="AD355" s="58"/>
      <c r="AE355" s="58"/>
      <c r="AF355" s="55"/>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row>
    <row r="356" spans="1:75" ht="12.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1"/>
      <c r="AA356" s="52"/>
      <c r="AB356" s="58"/>
      <c r="AC356" s="59"/>
      <c r="AD356" s="58"/>
      <c r="AE356" s="58"/>
      <c r="AF356" s="55"/>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row>
    <row r="357" spans="1:75" ht="12.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1"/>
      <c r="AA357" s="52"/>
      <c r="AB357" s="58"/>
      <c r="AC357" s="59"/>
      <c r="AD357" s="58"/>
      <c r="AE357" s="58"/>
      <c r="AF357" s="55"/>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row>
    <row r="358" spans="1:75" ht="12.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1"/>
      <c r="AA358" s="52"/>
      <c r="AB358" s="58"/>
      <c r="AC358" s="59"/>
      <c r="AD358" s="58"/>
      <c r="AE358" s="58"/>
      <c r="AF358" s="55"/>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row>
    <row r="359" spans="1:75" ht="12.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1"/>
      <c r="AA359" s="52"/>
      <c r="AB359" s="58"/>
      <c r="AC359" s="59"/>
      <c r="AD359" s="58"/>
      <c r="AE359" s="58"/>
      <c r="AF359" s="55"/>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row>
    <row r="360" spans="1:75" ht="12.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1"/>
      <c r="AA360" s="52"/>
      <c r="AB360" s="58"/>
      <c r="AC360" s="59"/>
      <c r="AD360" s="58"/>
      <c r="AE360" s="58"/>
      <c r="AF360" s="55"/>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row>
    <row r="361" spans="1:75" ht="12.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1"/>
      <c r="AA361" s="52"/>
      <c r="AB361" s="58"/>
      <c r="AC361" s="59"/>
      <c r="AD361" s="58"/>
      <c r="AE361" s="58"/>
      <c r="AF361" s="55"/>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row>
    <row r="362" spans="1:75" ht="12.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1"/>
      <c r="AA362" s="52"/>
      <c r="AB362" s="58"/>
      <c r="AC362" s="59"/>
      <c r="AD362" s="58"/>
      <c r="AE362" s="58"/>
      <c r="AF362" s="55"/>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row>
    <row r="363" spans="1:75" ht="12.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1"/>
      <c r="AA363" s="52"/>
      <c r="AB363" s="58"/>
      <c r="AC363" s="59"/>
      <c r="AD363" s="58"/>
      <c r="AE363" s="58"/>
      <c r="AF363" s="55"/>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row>
    <row r="364" spans="1:75" ht="12.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1"/>
      <c r="AA364" s="52"/>
      <c r="AB364" s="58"/>
      <c r="AC364" s="59"/>
      <c r="AD364" s="58"/>
      <c r="AE364" s="58"/>
      <c r="AF364" s="55"/>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row>
    <row r="365" spans="1:75" ht="12.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1"/>
      <c r="AA365" s="52"/>
      <c r="AB365" s="58"/>
      <c r="AC365" s="59"/>
      <c r="AD365" s="58"/>
      <c r="AE365" s="58"/>
      <c r="AF365" s="55"/>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row>
    <row r="366" spans="1:75" ht="12.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1"/>
      <c r="AA366" s="52"/>
      <c r="AB366" s="58"/>
      <c r="AC366" s="59"/>
      <c r="AD366" s="58"/>
      <c r="AE366" s="58"/>
      <c r="AF366" s="55"/>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row>
    <row r="367" spans="1:75" ht="12.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1"/>
      <c r="AA367" s="52"/>
      <c r="AB367" s="58"/>
      <c r="AC367" s="59"/>
      <c r="AD367" s="58"/>
      <c r="AE367" s="58"/>
      <c r="AF367" s="55"/>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row>
    <row r="368" spans="1:75" ht="12.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1"/>
      <c r="AA368" s="52"/>
      <c r="AB368" s="58"/>
      <c r="AC368" s="59"/>
      <c r="AD368" s="58"/>
      <c r="AE368" s="58"/>
      <c r="AF368" s="55"/>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row>
    <row r="369" spans="1:75" ht="12.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1"/>
      <c r="AA369" s="52"/>
      <c r="AB369" s="58"/>
      <c r="AC369" s="59"/>
      <c r="AD369" s="58"/>
      <c r="AE369" s="58"/>
      <c r="AF369" s="55"/>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row>
    <row r="370" spans="1:75" ht="12.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1"/>
      <c r="AA370" s="52"/>
      <c r="AB370" s="58"/>
      <c r="AC370" s="59"/>
      <c r="AD370" s="58"/>
      <c r="AE370" s="58"/>
      <c r="AF370" s="55"/>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row>
    <row r="371" spans="1:75" ht="12.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1"/>
      <c r="AA371" s="52"/>
      <c r="AB371" s="58"/>
      <c r="AC371" s="59"/>
      <c r="AD371" s="58"/>
      <c r="AE371" s="58"/>
      <c r="AF371" s="55"/>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row>
    <row r="372" spans="1:75" ht="12.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1"/>
      <c r="AA372" s="52"/>
      <c r="AB372" s="58"/>
      <c r="AC372" s="59"/>
      <c r="AD372" s="58"/>
      <c r="AE372" s="58"/>
      <c r="AF372" s="55"/>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row>
    <row r="373" spans="1:75" ht="12.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1"/>
      <c r="AA373" s="52"/>
      <c r="AB373" s="58"/>
      <c r="AC373" s="59"/>
      <c r="AD373" s="58"/>
      <c r="AE373" s="58"/>
      <c r="AF373" s="55"/>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row>
    <row r="374" spans="1:75" ht="12.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1"/>
      <c r="AA374" s="52"/>
      <c r="AB374" s="58"/>
      <c r="AC374" s="59"/>
      <c r="AD374" s="58"/>
      <c r="AE374" s="58"/>
      <c r="AF374" s="55"/>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row>
    <row r="375" spans="1:75" ht="12.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1"/>
      <c r="AA375" s="52"/>
      <c r="AB375" s="58"/>
      <c r="AC375" s="59"/>
      <c r="AD375" s="58"/>
      <c r="AE375" s="58"/>
      <c r="AF375" s="55"/>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row>
    <row r="376" spans="1:75" ht="12.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1"/>
      <c r="AA376" s="52"/>
      <c r="AB376" s="58"/>
      <c r="AC376" s="59"/>
      <c r="AD376" s="58"/>
      <c r="AE376" s="58"/>
      <c r="AF376" s="55"/>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row>
    <row r="377" spans="1:75" ht="12.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1"/>
      <c r="AA377" s="52"/>
      <c r="AB377" s="58"/>
      <c r="AC377" s="59"/>
      <c r="AD377" s="58"/>
      <c r="AE377" s="58"/>
      <c r="AF377" s="55"/>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row>
    <row r="378" spans="1:75" ht="12.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1"/>
      <c r="AA378" s="52"/>
      <c r="AB378" s="58"/>
      <c r="AC378" s="59"/>
      <c r="AD378" s="58"/>
      <c r="AE378" s="58"/>
      <c r="AF378" s="55"/>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row>
    <row r="379" spans="1:75" ht="12.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1"/>
      <c r="AA379" s="52"/>
      <c r="AB379" s="58"/>
      <c r="AC379" s="59"/>
      <c r="AD379" s="58"/>
      <c r="AE379" s="58"/>
      <c r="AF379" s="55"/>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row>
    <row r="380" spans="1:75" ht="12.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1"/>
      <c r="AA380" s="52"/>
      <c r="AB380" s="58"/>
      <c r="AC380" s="59"/>
      <c r="AD380" s="58"/>
      <c r="AE380" s="58"/>
      <c r="AF380" s="55"/>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row>
    <row r="381" spans="1:75" ht="12.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1"/>
      <c r="AA381" s="52"/>
      <c r="AB381" s="58"/>
      <c r="AC381" s="59"/>
      <c r="AD381" s="58"/>
      <c r="AE381" s="58"/>
      <c r="AF381" s="55"/>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row>
    <row r="382" spans="1:75" ht="12.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1"/>
      <c r="AA382" s="52"/>
      <c r="AB382" s="58"/>
      <c r="AC382" s="59"/>
      <c r="AD382" s="58"/>
      <c r="AE382" s="58"/>
      <c r="AF382" s="55"/>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row>
    <row r="383" spans="1:75" ht="12.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1"/>
      <c r="AA383" s="52"/>
      <c r="AB383" s="58"/>
      <c r="AC383" s="59"/>
      <c r="AD383" s="58"/>
      <c r="AE383" s="58"/>
      <c r="AF383" s="55"/>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row>
    <row r="384" spans="1:75" ht="12.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1"/>
      <c r="AA384" s="52"/>
      <c r="AB384" s="58"/>
      <c r="AC384" s="59"/>
      <c r="AD384" s="58"/>
      <c r="AE384" s="58"/>
      <c r="AF384" s="55"/>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row>
    <row r="385" spans="1:75" ht="12.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1"/>
      <c r="AA385" s="52"/>
      <c r="AB385" s="58"/>
      <c r="AC385" s="59"/>
      <c r="AD385" s="58"/>
      <c r="AE385" s="58"/>
      <c r="AF385" s="55"/>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row>
    <row r="386" spans="1:75" ht="12.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1"/>
      <c r="AA386" s="52"/>
      <c r="AB386" s="58"/>
      <c r="AC386" s="59"/>
      <c r="AD386" s="58"/>
      <c r="AE386" s="58"/>
      <c r="AF386" s="55"/>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row>
    <row r="387" spans="1:75" ht="12.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1"/>
      <c r="AA387" s="52"/>
      <c r="AB387" s="58"/>
      <c r="AC387" s="59"/>
      <c r="AD387" s="58"/>
      <c r="AE387" s="58"/>
      <c r="AF387" s="55"/>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row>
    <row r="388" spans="1:75" ht="12.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1"/>
      <c r="AA388" s="52"/>
      <c r="AB388" s="58"/>
      <c r="AC388" s="59"/>
      <c r="AD388" s="58"/>
      <c r="AE388" s="58"/>
      <c r="AF388" s="55"/>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row>
    <row r="389" spans="1:75" ht="12.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1"/>
      <c r="AA389" s="52"/>
      <c r="AB389" s="58"/>
      <c r="AC389" s="59"/>
      <c r="AD389" s="58"/>
      <c r="AE389" s="58"/>
      <c r="AF389" s="55"/>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row>
    <row r="390" spans="1:75" ht="12.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1"/>
      <c r="AA390" s="52"/>
      <c r="AB390" s="58"/>
      <c r="AC390" s="59"/>
      <c r="AD390" s="58"/>
      <c r="AE390" s="58"/>
      <c r="AF390" s="55"/>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row>
    <row r="391" spans="1:75" ht="12.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1"/>
      <c r="AA391" s="52"/>
      <c r="AB391" s="58"/>
      <c r="AC391" s="59"/>
      <c r="AD391" s="58"/>
      <c r="AE391" s="58"/>
      <c r="AF391" s="55"/>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row>
    <row r="392" spans="1:75" ht="12.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1"/>
      <c r="AA392" s="52"/>
      <c r="AB392" s="58"/>
      <c r="AC392" s="59"/>
      <c r="AD392" s="58"/>
      <c r="AE392" s="58"/>
      <c r="AF392" s="55"/>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row>
    <row r="393" spans="1:75" ht="12.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1"/>
      <c r="AA393" s="52"/>
      <c r="AB393" s="58"/>
      <c r="AC393" s="59"/>
      <c r="AD393" s="58"/>
      <c r="AE393" s="58"/>
      <c r="AF393" s="55"/>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row>
    <row r="394" spans="1:75" ht="12.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1"/>
      <c r="AA394" s="52"/>
      <c r="AB394" s="58"/>
      <c r="AC394" s="59"/>
      <c r="AD394" s="58"/>
      <c r="AE394" s="58"/>
      <c r="AF394" s="55"/>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c r="BW394" s="4"/>
    </row>
    <row r="395" spans="1:75" ht="12.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1"/>
      <c r="AA395" s="52"/>
      <c r="AB395" s="58"/>
      <c r="AC395" s="59"/>
      <c r="AD395" s="58"/>
      <c r="AE395" s="58"/>
      <c r="AF395" s="55"/>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c r="BT395" s="4"/>
      <c r="BU395" s="4"/>
      <c r="BV395" s="4"/>
      <c r="BW395" s="4"/>
    </row>
    <row r="396" spans="1:75" ht="12.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1"/>
      <c r="AA396" s="52"/>
      <c r="AB396" s="58"/>
      <c r="AC396" s="59"/>
      <c r="AD396" s="58"/>
      <c r="AE396" s="58"/>
      <c r="AF396" s="55"/>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4"/>
      <c r="BP396" s="4"/>
      <c r="BQ396" s="4"/>
      <c r="BR396" s="4"/>
      <c r="BS396" s="4"/>
      <c r="BT396" s="4"/>
      <c r="BU396" s="4"/>
      <c r="BV396" s="4"/>
      <c r="BW396" s="4"/>
    </row>
    <row r="397" spans="1:75" ht="12.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1"/>
      <c r="AA397" s="52"/>
      <c r="AB397" s="58"/>
      <c r="AC397" s="59"/>
      <c r="AD397" s="58"/>
      <c r="AE397" s="58"/>
      <c r="AF397" s="55"/>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c r="BL397" s="4"/>
      <c r="BM397" s="4"/>
      <c r="BN397" s="4"/>
      <c r="BO397" s="4"/>
      <c r="BP397" s="4"/>
      <c r="BQ397" s="4"/>
      <c r="BR397" s="4"/>
      <c r="BS397" s="4"/>
      <c r="BT397" s="4"/>
      <c r="BU397" s="4"/>
      <c r="BV397" s="4"/>
      <c r="BW397" s="4"/>
    </row>
    <row r="398" spans="1:75" ht="12.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1"/>
      <c r="AA398" s="52"/>
      <c r="AB398" s="58"/>
      <c r="AC398" s="59"/>
      <c r="AD398" s="58"/>
      <c r="AE398" s="58"/>
      <c r="AF398" s="55"/>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c r="BL398" s="4"/>
      <c r="BM398" s="4"/>
      <c r="BN398" s="4"/>
      <c r="BO398" s="4"/>
      <c r="BP398" s="4"/>
      <c r="BQ398" s="4"/>
      <c r="BR398" s="4"/>
      <c r="BS398" s="4"/>
      <c r="BT398" s="4"/>
      <c r="BU398" s="4"/>
      <c r="BV398" s="4"/>
      <c r="BW398" s="4"/>
    </row>
    <row r="399" spans="1:75" ht="12.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1"/>
      <c r="AA399" s="52"/>
      <c r="AB399" s="58"/>
      <c r="AC399" s="59"/>
      <c r="AD399" s="58"/>
      <c r="AE399" s="58"/>
      <c r="AF399" s="55"/>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c r="BP399" s="4"/>
      <c r="BQ399" s="4"/>
      <c r="BR399" s="4"/>
      <c r="BS399" s="4"/>
      <c r="BT399" s="4"/>
      <c r="BU399" s="4"/>
      <c r="BV399" s="4"/>
      <c r="BW399" s="4"/>
    </row>
    <row r="400" spans="1:75" ht="12.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1"/>
      <c r="AA400" s="52"/>
      <c r="AB400" s="58"/>
      <c r="AC400" s="59"/>
      <c r="AD400" s="58"/>
      <c r="AE400" s="58"/>
      <c r="AF400" s="55"/>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4"/>
      <c r="BO400" s="4"/>
      <c r="BP400" s="4"/>
      <c r="BQ400" s="4"/>
      <c r="BR400" s="4"/>
      <c r="BS400" s="4"/>
      <c r="BT400" s="4"/>
      <c r="BU400" s="4"/>
      <c r="BV400" s="4"/>
      <c r="BW400" s="4"/>
    </row>
    <row r="401" spans="1:75" ht="12.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1"/>
      <c r="AA401" s="52"/>
      <c r="AB401" s="58"/>
      <c r="AC401" s="59"/>
      <c r="AD401" s="58"/>
      <c r="AE401" s="58"/>
      <c r="AF401" s="55"/>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c r="BP401" s="4"/>
      <c r="BQ401" s="4"/>
      <c r="BR401" s="4"/>
      <c r="BS401" s="4"/>
      <c r="BT401" s="4"/>
      <c r="BU401" s="4"/>
      <c r="BV401" s="4"/>
      <c r="BW401" s="4"/>
    </row>
    <row r="402" spans="1:75" ht="12.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1"/>
      <c r="AA402" s="52"/>
      <c r="AB402" s="58"/>
      <c r="AC402" s="59"/>
      <c r="AD402" s="58"/>
      <c r="AE402" s="58"/>
      <c r="AF402" s="55"/>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W402" s="4"/>
    </row>
    <row r="403" spans="1:75" ht="12.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1"/>
      <c r="AA403" s="52"/>
      <c r="AB403" s="58"/>
      <c r="AC403" s="59"/>
      <c r="AD403" s="58"/>
      <c r="AE403" s="58"/>
      <c r="AF403" s="55"/>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c r="BP403" s="4"/>
      <c r="BQ403" s="4"/>
      <c r="BR403" s="4"/>
      <c r="BS403" s="4"/>
      <c r="BT403" s="4"/>
      <c r="BU403" s="4"/>
      <c r="BV403" s="4"/>
      <c r="BW403" s="4"/>
    </row>
    <row r="404" spans="1:75" ht="12.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1"/>
      <c r="AA404" s="52"/>
      <c r="AB404" s="58"/>
      <c r="AC404" s="59"/>
      <c r="AD404" s="58"/>
      <c r="AE404" s="58"/>
      <c r="AF404" s="55"/>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W404" s="4"/>
    </row>
    <row r="405" spans="1:75" ht="12.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1"/>
      <c r="AA405" s="52"/>
      <c r="AB405" s="58"/>
      <c r="AC405" s="59"/>
      <c r="AD405" s="58"/>
      <c r="AE405" s="58"/>
      <c r="AF405" s="55"/>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c r="BP405" s="4"/>
      <c r="BQ405" s="4"/>
      <c r="BR405" s="4"/>
      <c r="BS405" s="4"/>
      <c r="BT405" s="4"/>
      <c r="BU405" s="4"/>
      <c r="BV405" s="4"/>
      <c r="BW405" s="4"/>
    </row>
    <row r="406" spans="1:75" ht="12.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1"/>
      <c r="AA406" s="52"/>
      <c r="AB406" s="58"/>
      <c r="AC406" s="59"/>
      <c r="AD406" s="58"/>
      <c r="AE406" s="58"/>
      <c r="AF406" s="55"/>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4"/>
      <c r="BP406" s="4"/>
      <c r="BQ406" s="4"/>
      <c r="BR406" s="4"/>
      <c r="BS406" s="4"/>
      <c r="BT406" s="4"/>
      <c r="BU406" s="4"/>
      <c r="BV406" s="4"/>
      <c r="BW406" s="4"/>
    </row>
    <row r="407" spans="1:75" ht="12.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1"/>
      <c r="AA407" s="52"/>
      <c r="AB407" s="58"/>
      <c r="AC407" s="59"/>
      <c r="AD407" s="58"/>
      <c r="AE407" s="58"/>
      <c r="AF407" s="55"/>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c r="BO407" s="4"/>
      <c r="BP407" s="4"/>
      <c r="BQ407" s="4"/>
      <c r="BR407" s="4"/>
      <c r="BS407" s="4"/>
      <c r="BT407" s="4"/>
      <c r="BU407" s="4"/>
      <c r="BV407" s="4"/>
      <c r="BW407" s="4"/>
    </row>
    <row r="408" spans="1:75" ht="12.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1"/>
      <c r="AA408" s="52"/>
      <c r="AB408" s="58"/>
      <c r="AC408" s="59"/>
      <c r="AD408" s="58"/>
      <c r="AE408" s="58"/>
      <c r="AF408" s="55"/>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c r="BP408" s="4"/>
      <c r="BQ408" s="4"/>
      <c r="BR408" s="4"/>
      <c r="BS408" s="4"/>
      <c r="BT408" s="4"/>
      <c r="BU408" s="4"/>
      <c r="BV408" s="4"/>
      <c r="BW408" s="4"/>
    </row>
    <row r="409" spans="1:75" ht="12.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1"/>
      <c r="AA409" s="52"/>
      <c r="AB409" s="58"/>
      <c r="AC409" s="59"/>
      <c r="AD409" s="58"/>
      <c r="AE409" s="58"/>
      <c r="AF409" s="55"/>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c r="BT409" s="4"/>
      <c r="BU409" s="4"/>
      <c r="BV409" s="4"/>
      <c r="BW409" s="4"/>
    </row>
    <row r="410" spans="1:75" ht="12.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1"/>
      <c r="AA410" s="52"/>
      <c r="AB410" s="58"/>
      <c r="AC410" s="59"/>
      <c r="AD410" s="58"/>
      <c r="AE410" s="58"/>
      <c r="AF410" s="55"/>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c r="BP410" s="4"/>
      <c r="BQ410" s="4"/>
      <c r="BR410" s="4"/>
      <c r="BS410" s="4"/>
      <c r="BT410" s="4"/>
      <c r="BU410" s="4"/>
      <c r="BV410" s="4"/>
      <c r="BW410" s="4"/>
    </row>
    <row r="411" spans="1:75" ht="12.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1"/>
      <c r="AA411" s="52"/>
      <c r="AB411" s="58"/>
      <c r="AC411" s="59"/>
      <c r="AD411" s="58"/>
      <c r="AE411" s="58"/>
      <c r="AF411" s="55"/>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c r="BS411" s="4"/>
      <c r="BT411" s="4"/>
      <c r="BU411" s="4"/>
      <c r="BV411" s="4"/>
      <c r="BW411" s="4"/>
    </row>
    <row r="412" spans="1:75" ht="12.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1"/>
      <c r="AA412" s="52"/>
      <c r="AB412" s="58"/>
      <c r="AC412" s="59"/>
      <c r="AD412" s="58"/>
      <c r="AE412" s="58"/>
      <c r="AF412" s="55"/>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c r="BT412" s="4"/>
      <c r="BU412" s="4"/>
      <c r="BV412" s="4"/>
      <c r="BW412" s="4"/>
    </row>
    <row r="413" spans="1:75" ht="12.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1"/>
      <c r="AA413" s="52"/>
      <c r="AB413" s="58"/>
      <c r="AC413" s="59"/>
      <c r="AD413" s="58"/>
      <c r="AE413" s="58"/>
      <c r="AF413" s="55"/>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c r="BL413" s="4"/>
      <c r="BM413" s="4"/>
      <c r="BN413" s="4"/>
      <c r="BO413" s="4"/>
      <c r="BP413" s="4"/>
      <c r="BQ413" s="4"/>
      <c r="BR413" s="4"/>
      <c r="BS413" s="4"/>
      <c r="BT413" s="4"/>
      <c r="BU413" s="4"/>
      <c r="BV413" s="4"/>
      <c r="BW413" s="4"/>
    </row>
    <row r="414" spans="1:75" ht="12.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1"/>
      <c r="AA414" s="52"/>
      <c r="AB414" s="58"/>
      <c r="AC414" s="59"/>
      <c r="AD414" s="58"/>
      <c r="AE414" s="58"/>
      <c r="AF414" s="55"/>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4"/>
      <c r="BP414" s="4"/>
      <c r="BQ414" s="4"/>
      <c r="BR414" s="4"/>
      <c r="BS414" s="4"/>
      <c r="BT414" s="4"/>
      <c r="BU414" s="4"/>
      <c r="BV414" s="4"/>
      <c r="BW414" s="4"/>
    </row>
    <row r="415" spans="1:75" ht="12.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1"/>
      <c r="AA415" s="52"/>
      <c r="AB415" s="58"/>
      <c r="AC415" s="59"/>
      <c r="AD415" s="58"/>
      <c r="AE415" s="58"/>
      <c r="AF415" s="55"/>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c r="BN415" s="4"/>
      <c r="BO415" s="4"/>
      <c r="BP415" s="4"/>
      <c r="BQ415" s="4"/>
      <c r="BR415" s="4"/>
      <c r="BS415" s="4"/>
      <c r="BT415" s="4"/>
      <c r="BU415" s="4"/>
      <c r="BV415" s="4"/>
      <c r="BW415" s="4"/>
    </row>
    <row r="416" spans="1:75" ht="12.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1"/>
      <c r="AA416" s="52"/>
      <c r="AB416" s="58"/>
      <c r="AC416" s="59"/>
      <c r="AD416" s="58"/>
      <c r="AE416" s="58"/>
      <c r="AF416" s="55"/>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c r="BL416" s="4"/>
      <c r="BM416" s="4"/>
      <c r="BN416" s="4"/>
      <c r="BO416" s="4"/>
      <c r="BP416" s="4"/>
      <c r="BQ416" s="4"/>
      <c r="BR416" s="4"/>
      <c r="BS416" s="4"/>
      <c r="BT416" s="4"/>
      <c r="BU416" s="4"/>
      <c r="BV416" s="4"/>
      <c r="BW416" s="4"/>
    </row>
    <row r="417" spans="1:75" ht="12.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1"/>
      <c r="AA417" s="52"/>
      <c r="AB417" s="58"/>
      <c r="AC417" s="59"/>
      <c r="AD417" s="58"/>
      <c r="AE417" s="58"/>
      <c r="AF417" s="55"/>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c r="BM417" s="4"/>
      <c r="BN417" s="4"/>
      <c r="BO417" s="4"/>
      <c r="BP417" s="4"/>
      <c r="BQ417" s="4"/>
      <c r="BR417" s="4"/>
      <c r="BS417" s="4"/>
      <c r="BT417" s="4"/>
      <c r="BU417" s="4"/>
      <c r="BV417" s="4"/>
      <c r="BW417" s="4"/>
    </row>
    <row r="418" spans="1:75" ht="12.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1"/>
      <c r="AA418" s="52"/>
      <c r="AB418" s="58"/>
      <c r="AC418" s="59"/>
      <c r="AD418" s="58"/>
      <c r="AE418" s="58"/>
      <c r="AF418" s="55"/>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4"/>
      <c r="BP418" s="4"/>
      <c r="BQ418" s="4"/>
      <c r="BR418" s="4"/>
      <c r="BS418" s="4"/>
      <c r="BT418" s="4"/>
      <c r="BU418" s="4"/>
      <c r="BV418" s="4"/>
      <c r="BW418" s="4"/>
    </row>
    <row r="419" spans="1:75" ht="12.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1"/>
      <c r="AA419" s="52"/>
      <c r="AB419" s="58"/>
      <c r="AC419" s="59"/>
      <c r="AD419" s="58"/>
      <c r="AE419" s="58"/>
      <c r="AF419" s="55"/>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W419" s="4"/>
    </row>
    <row r="420" spans="1:75" ht="12.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1"/>
      <c r="AA420" s="52"/>
      <c r="AB420" s="58"/>
      <c r="AC420" s="59"/>
      <c r="AD420" s="58"/>
      <c r="AE420" s="58"/>
      <c r="AF420" s="55"/>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c r="BP420" s="4"/>
      <c r="BQ420" s="4"/>
      <c r="BR420" s="4"/>
      <c r="BS420" s="4"/>
      <c r="BT420" s="4"/>
      <c r="BU420" s="4"/>
      <c r="BV420" s="4"/>
      <c r="BW420" s="4"/>
    </row>
    <row r="421" spans="1:75" ht="12.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1"/>
      <c r="AA421" s="52"/>
      <c r="AB421" s="58"/>
      <c r="AC421" s="59"/>
      <c r="AD421" s="58"/>
      <c r="AE421" s="58"/>
      <c r="AF421" s="55"/>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c r="BL421" s="4"/>
      <c r="BM421" s="4"/>
      <c r="BN421" s="4"/>
      <c r="BO421" s="4"/>
      <c r="BP421" s="4"/>
      <c r="BQ421" s="4"/>
      <c r="BR421" s="4"/>
      <c r="BS421" s="4"/>
      <c r="BT421" s="4"/>
      <c r="BU421" s="4"/>
      <c r="BV421" s="4"/>
      <c r="BW421" s="4"/>
    </row>
    <row r="422" spans="1:75" ht="12.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1"/>
      <c r="AA422" s="52"/>
      <c r="AB422" s="58"/>
      <c r="AC422" s="59"/>
      <c r="AD422" s="58"/>
      <c r="AE422" s="58"/>
      <c r="AF422" s="55"/>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L422" s="4"/>
      <c r="BM422" s="4"/>
      <c r="BN422" s="4"/>
      <c r="BO422" s="4"/>
      <c r="BP422" s="4"/>
      <c r="BQ422" s="4"/>
      <c r="BR422" s="4"/>
      <c r="BS422" s="4"/>
      <c r="BT422" s="4"/>
      <c r="BU422" s="4"/>
      <c r="BV422" s="4"/>
      <c r="BW422" s="4"/>
    </row>
    <row r="423" spans="1:75" ht="12.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1"/>
      <c r="AA423" s="52"/>
      <c r="AB423" s="58"/>
      <c r="AC423" s="59"/>
      <c r="AD423" s="58"/>
      <c r="AE423" s="58"/>
      <c r="AF423" s="55"/>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c r="BL423" s="4"/>
      <c r="BM423" s="4"/>
      <c r="BN423" s="4"/>
      <c r="BO423" s="4"/>
      <c r="BP423" s="4"/>
      <c r="BQ423" s="4"/>
      <c r="BR423" s="4"/>
      <c r="BS423" s="4"/>
      <c r="BT423" s="4"/>
      <c r="BU423" s="4"/>
      <c r="BV423" s="4"/>
      <c r="BW423" s="4"/>
    </row>
    <row r="424" spans="1:75" ht="12.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1"/>
      <c r="AA424" s="52"/>
      <c r="AB424" s="58"/>
      <c r="AC424" s="59"/>
      <c r="AD424" s="58"/>
      <c r="AE424" s="58"/>
      <c r="AF424" s="55"/>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c r="BT424" s="4"/>
      <c r="BU424" s="4"/>
      <c r="BV424" s="4"/>
      <c r="BW424" s="4"/>
    </row>
    <row r="425" spans="1:75" ht="12.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1"/>
      <c r="AA425" s="52"/>
      <c r="AB425" s="58"/>
      <c r="AC425" s="59"/>
      <c r="AD425" s="58"/>
      <c r="AE425" s="58"/>
      <c r="AF425" s="55"/>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c r="BT425" s="4"/>
      <c r="BU425" s="4"/>
      <c r="BV425" s="4"/>
      <c r="BW425" s="4"/>
    </row>
    <row r="426" spans="1:75" ht="12.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1"/>
      <c r="AA426" s="52"/>
      <c r="AB426" s="58"/>
      <c r="AC426" s="59"/>
      <c r="AD426" s="58"/>
      <c r="AE426" s="58"/>
      <c r="AF426" s="55"/>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W426" s="4"/>
    </row>
    <row r="427" spans="1:75" ht="12.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1"/>
      <c r="AA427" s="52"/>
      <c r="AB427" s="58"/>
      <c r="AC427" s="59"/>
      <c r="AD427" s="58"/>
      <c r="AE427" s="58"/>
      <c r="AF427" s="55"/>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c r="BP427" s="4"/>
      <c r="BQ427" s="4"/>
      <c r="BR427" s="4"/>
      <c r="BS427" s="4"/>
      <c r="BT427" s="4"/>
      <c r="BU427" s="4"/>
      <c r="BV427" s="4"/>
      <c r="BW427" s="4"/>
    </row>
    <row r="428" spans="1:75" ht="12.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1"/>
      <c r="AA428" s="52"/>
      <c r="AB428" s="58"/>
      <c r="AC428" s="59"/>
      <c r="AD428" s="58"/>
      <c r="AE428" s="58"/>
      <c r="AF428" s="55"/>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c r="BT428" s="4"/>
      <c r="BU428" s="4"/>
      <c r="BV428" s="4"/>
      <c r="BW428" s="4"/>
    </row>
    <row r="429" spans="1:75" ht="12.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1"/>
      <c r="AA429" s="52"/>
      <c r="AB429" s="58"/>
      <c r="AC429" s="59"/>
      <c r="AD429" s="58"/>
      <c r="AE429" s="58"/>
      <c r="AF429" s="55"/>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c r="BL429" s="4"/>
      <c r="BM429" s="4"/>
      <c r="BN429" s="4"/>
      <c r="BO429" s="4"/>
      <c r="BP429" s="4"/>
      <c r="BQ429" s="4"/>
      <c r="BR429" s="4"/>
      <c r="BS429" s="4"/>
      <c r="BT429" s="4"/>
      <c r="BU429" s="4"/>
      <c r="BV429" s="4"/>
      <c r="BW429" s="4"/>
    </row>
    <row r="430" spans="1:75" ht="12.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1"/>
      <c r="AA430" s="52"/>
      <c r="AB430" s="58"/>
      <c r="AC430" s="59"/>
      <c r="AD430" s="58"/>
      <c r="AE430" s="58"/>
      <c r="AF430" s="55"/>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c r="BL430" s="4"/>
      <c r="BM430" s="4"/>
      <c r="BN430" s="4"/>
      <c r="BO430" s="4"/>
      <c r="BP430" s="4"/>
      <c r="BQ430" s="4"/>
      <c r="BR430" s="4"/>
      <c r="BS430" s="4"/>
      <c r="BT430" s="4"/>
      <c r="BU430" s="4"/>
      <c r="BV430" s="4"/>
      <c r="BW430" s="4"/>
    </row>
    <row r="431" spans="1:75" ht="12.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1"/>
      <c r="AA431" s="52"/>
      <c r="AB431" s="58"/>
      <c r="AC431" s="59"/>
      <c r="AD431" s="58"/>
      <c r="AE431" s="58"/>
      <c r="AF431" s="55"/>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c r="BP431" s="4"/>
      <c r="BQ431" s="4"/>
      <c r="BR431" s="4"/>
      <c r="BS431" s="4"/>
      <c r="BT431" s="4"/>
      <c r="BU431" s="4"/>
      <c r="BV431" s="4"/>
      <c r="BW431" s="4"/>
    </row>
    <row r="432" spans="1:75" ht="12.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1"/>
      <c r="AA432" s="52"/>
      <c r="AB432" s="58"/>
      <c r="AC432" s="59"/>
      <c r="AD432" s="58"/>
      <c r="AE432" s="58"/>
      <c r="AF432" s="55"/>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c r="BT432" s="4"/>
      <c r="BU432" s="4"/>
      <c r="BV432" s="4"/>
      <c r="BW432" s="4"/>
    </row>
    <row r="433" spans="1:75" ht="12.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1"/>
      <c r="AA433" s="52"/>
      <c r="AB433" s="58"/>
      <c r="AC433" s="59"/>
      <c r="AD433" s="58"/>
      <c r="AE433" s="58"/>
      <c r="AF433" s="55"/>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W433" s="4"/>
    </row>
    <row r="434" spans="1:75" ht="12.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1"/>
      <c r="AA434" s="52"/>
      <c r="AB434" s="58"/>
      <c r="AC434" s="59"/>
      <c r="AD434" s="58"/>
      <c r="AE434" s="58"/>
      <c r="AF434" s="55"/>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c r="BT434" s="4"/>
      <c r="BU434" s="4"/>
      <c r="BV434" s="4"/>
      <c r="BW434" s="4"/>
    </row>
    <row r="435" spans="1:75" ht="12.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1"/>
      <c r="AA435" s="52"/>
      <c r="AB435" s="58"/>
      <c r="AC435" s="59"/>
      <c r="AD435" s="58"/>
      <c r="AE435" s="58"/>
      <c r="AF435" s="55"/>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c r="BL435" s="4"/>
      <c r="BM435" s="4"/>
      <c r="BN435" s="4"/>
      <c r="BO435" s="4"/>
      <c r="BP435" s="4"/>
      <c r="BQ435" s="4"/>
      <c r="BR435" s="4"/>
      <c r="BS435" s="4"/>
      <c r="BT435" s="4"/>
      <c r="BU435" s="4"/>
      <c r="BV435" s="4"/>
      <c r="BW435" s="4"/>
    </row>
    <row r="436" spans="1:75" ht="12.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1"/>
      <c r="AA436" s="52"/>
      <c r="AB436" s="58"/>
      <c r="AC436" s="59"/>
      <c r="AD436" s="58"/>
      <c r="AE436" s="58"/>
      <c r="AF436" s="55"/>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c r="BJ436" s="4"/>
      <c r="BK436" s="4"/>
      <c r="BL436" s="4"/>
      <c r="BM436" s="4"/>
      <c r="BN436" s="4"/>
      <c r="BO436" s="4"/>
      <c r="BP436" s="4"/>
      <c r="BQ436" s="4"/>
      <c r="BR436" s="4"/>
      <c r="BS436" s="4"/>
      <c r="BT436" s="4"/>
      <c r="BU436" s="4"/>
      <c r="BV436" s="4"/>
      <c r="BW436" s="4"/>
    </row>
    <row r="437" spans="1:75" ht="12.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1"/>
      <c r="AA437" s="52"/>
      <c r="AB437" s="58"/>
      <c r="AC437" s="59"/>
      <c r="AD437" s="58"/>
      <c r="AE437" s="58"/>
      <c r="AF437" s="55"/>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c r="BL437" s="4"/>
      <c r="BM437" s="4"/>
      <c r="BN437" s="4"/>
      <c r="BO437" s="4"/>
      <c r="BP437" s="4"/>
      <c r="BQ437" s="4"/>
      <c r="BR437" s="4"/>
      <c r="BS437" s="4"/>
      <c r="BT437" s="4"/>
      <c r="BU437" s="4"/>
      <c r="BV437" s="4"/>
      <c r="BW437" s="4"/>
    </row>
    <row r="438" spans="1:75" ht="12.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1"/>
      <c r="AA438" s="52"/>
      <c r="AB438" s="58"/>
      <c r="AC438" s="59"/>
      <c r="AD438" s="58"/>
      <c r="AE438" s="58"/>
      <c r="AF438" s="55"/>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c r="BL438" s="4"/>
      <c r="BM438" s="4"/>
      <c r="BN438" s="4"/>
      <c r="BO438" s="4"/>
      <c r="BP438" s="4"/>
      <c r="BQ438" s="4"/>
      <c r="BR438" s="4"/>
      <c r="BS438" s="4"/>
      <c r="BT438" s="4"/>
      <c r="BU438" s="4"/>
      <c r="BV438" s="4"/>
      <c r="BW438" s="4"/>
    </row>
    <row r="439" spans="1:75" ht="12.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1"/>
      <c r="AA439" s="52"/>
      <c r="AB439" s="58"/>
      <c r="AC439" s="59"/>
      <c r="AD439" s="58"/>
      <c r="AE439" s="58"/>
      <c r="AF439" s="55"/>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c r="BL439" s="4"/>
      <c r="BM439" s="4"/>
      <c r="BN439" s="4"/>
      <c r="BO439" s="4"/>
      <c r="BP439" s="4"/>
      <c r="BQ439" s="4"/>
      <c r="BR439" s="4"/>
      <c r="BS439" s="4"/>
      <c r="BT439" s="4"/>
      <c r="BU439" s="4"/>
      <c r="BV439" s="4"/>
      <c r="BW439" s="4"/>
    </row>
    <row r="440" spans="1:75" ht="12.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1"/>
      <c r="AA440" s="52"/>
      <c r="AB440" s="58"/>
      <c r="AC440" s="59"/>
      <c r="AD440" s="58"/>
      <c r="AE440" s="58"/>
      <c r="AF440" s="55"/>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c r="BL440" s="4"/>
      <c r="BM440" s="4"/>
      <c r="BN440" s="4"/>
      <c r="BO440" s="4"/>
      <c r="BP440" s="4"/>
      <c r="BQ440" s="4"/>
      <c r="BR440" s="4"/>
      <c r="BS440" s="4"/>
      <c r="BT440" s="4"/>
      <c r="BU440" s="4"/>
      <c r="BV440" s="4"/>
      <c r="BW440" s="4"/>
    </row>
    <row r="441" spans="1:75" ht="12.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1"/>
      <c r="AA441" s="52"/>
      <c r="AB441" s="58"/>
      <c r="AC441" s="59"/>
      <c r="AD441" s="58"/>
      <c r="AE441" s="58"/>
      <c r="AF441" s="55"/>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c r="BL441" s="4"/>
      <c r="BM441" s="4"/>
      <c r="BN441" s="4"/>
      <c r="BO441" s="4"/>
      <c r="BP441" s="4"/>
      <c r="BQ441" s="4"/>
      <c r="BR441" s="4"/>
      <c r="BS441" s="4"/>
      <c r="BT441" s="4"/>
      <c r="BU441" s="4"/>
      <c r="BV441" s="4"/>
      <c r="BW441" s="4"/>
    </row>
    <row r="442" spans="1:75" ht="12.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1"/>
      <c r="AA442" s="52"/>
      <c r="AB442" s="58"/>
      <c r="AC442" s="59"/>
      <c r="AD442" s="58"/>
      <c r="AE442" s="58"/>
      <c r="AF442" s="55"/>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c r="BM442" s="4"/>
      <c r="BN442" s="4"/>
      <c r="BO442" s="4"/>
      <c r="BP442" s="4"/>
      <c r="BQ442" s="4"/>
      <c r="BR442" s="4"/>
      <c r="BS442" s="4"/>
      <c r="BT442" s="4"/>
      <c r="BU442" s="4"/>
      <c r="BV442" s="4"/>
      <c r="BW442" s="4"/>
    </row>
    <row r="443" spans="1:75" ht="12.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1"/>
      <c r="AA443" s="52"/>
      <c r="AB443" s="58"/>
      <c r="AC443" s="59"/>
      <c r="AD443" s="58"/>
      <c r="AE443" s="58"/>
      <c r="AF443" s="55"/>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c r="BL443" s="4"/>
      <c r="BM443" s="4"/>
      <c r="BN443" s="4"/>
      <c r="BO443" s="4"/>
      <c r="BP443" s="4"/>
      <c r="BQ443" s="4"/>
      <c r="BR443" s="4"/>
      <c r="BS443" s="4"/>
      <c r="BT443" s="4"/>
      <c r="BU443" s="4"/>
      <c r="BV443" s="4"/>
      <c r="BW443" s="4"/>
    </row>
    <row r="444" spans="1:75" ht="12.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1"/>
      <c r="AA444" s="52"/>
      <c r="AB444" s="58"/>
      <c r="AC444" s="59"/>
      <c r="AD444" s="58"/>
      <c r="AE444" s="58"/>
      <c r="AF444" s="55"/>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c r="BM444" s="4"/>
      <c r="BN444" s="4"/>
      <c r="BO444" s="4"/>
      <c r="BP444" s="4"/>
      <c r="BQ444" s="4"/>
      <c r="BR444" s="4"/>
      <c r="BS444" s="4"/>
      <c r="BT444" s="4"/>
      <c r="BU444" s="4"/>
      <c r="BV444" s="4"/>
      <c r="BW444" s="4"/>
    </row>
    <row r="445" spans="1:75" ht="12.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1"/>
      <c r="AA445" s="52"/>
      <c r="AB445" s="58"/>
      <c r="AC445" s="59"/>
      <c r="AD445" s="58"/>
      <c r="AE445" s="58"/>
      <c r="AF445" s="55"/>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c r="BL445" s="4"/>
      <c r="BM445" s="4"/>
      <c r="BN445" s="4"/>
      <c r="BO445" s="4"/>
      <c r="BP445" s="4"/>
      <c r="BQ445" s="4"/>
      <c r="BR445" s="4"/>
      <c r="BS445" s="4"/>
      <c r="BT445" s="4"/>
      <c r="BU445" s="4"/>
      <c r="BV445" s="4"/>
      <c r="BW445" s="4"/>
    </row>
    <row r="446" spans="1:75" ht="12.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1"/>
      <c r="AA446" s="52"/>
      <c r="AB446" s="58"/>
      <c r="AC446" s="59"/>
      <c r="AD446" s="58"/>
      <c r="AE446" s="58"/>
      <c r="AF446" s="55"/>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c r="BL446" s="4"/>
      <c r="BM446" s="4"/>
      <c r="BN446" s="4"/>
      <c r="BO446" s="4"/>
      <c r="BP446" s="4"/>
      <c r="BQ446" s="4"/>
      <c r="BR446" s="4"/>
      <c r="BS446" s="4"/>
      <c r="BT446" s="4"/>
      <c r="BU446" s="4"/>
      <c r="BV446" s="4"/>
      <c r="BW446" s="4"/>
    </row>
    <row r="447" spans="1:75" ht="12.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1"/>
      <c r="AA447" s="52"/>
      <c r="AB447" s="58"/>
      <c r="AC447" s="59"/>
      <c r="AD447" s="58"/>
      <c r="AE447" s="58"/>
      <c r="AF447" s="55"/>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c r="BM447" s="4"/>
      <c r="BN447" s="4"/>
      <c r="BO447" s="4"/>
      <c r="BP447" s="4"/>
      <c r="BQ447" s="4"/>
      <c r="BR447" s="4"/>
      <c r="BS447" s="4"/>
      <c r="BT447" s="4"/>
      <c r="BU447" s="4"/>
      <c r="BV447" s="4"/>
      <c r="BW447" s="4"/>
    </row>
    <row r="448" spans="1:75" ht="12.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1"/>
      <c r="AA448" s="52"/>
      <c r="AB448" s="58"/>
      <c r="AC448" s="59"/>
      <c r="AD448" s="58"/>
      <c r="AE448" s="58"/>
      <c r="AF448" s="55"/>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c r="BL448" s="4"/>
      <c r="BM448" s="4"/>
      <c r="BN448" s="4"/>
      <c r="BO448" s="4"/>
      <c r="BP448" s="4"/>
      <c r="BQ448" s="4"/>
      <c r="BR448" s="4"/>
      <c r="BS448" s="4"/>
      <c r="BT448" s="4"/>
      <c r="BU448" s="4"/>
      <c r="BV448" s="4"/>
      <c r="BW448" s="4"/>
    </row>
    <row r="449" spans="1:75" ht="12.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1"/>
      <c r="AA449" s="52"/>
      <c r="AB449" s="58"/>
      <c r="AC449" s="59"/>
      <c r="AD449" s="58"/>
      <c r="AE449" s="58"/>
      <c r="AF449" s="55"/>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c r="BN449" s="4"/>
      <c r="BO449" s="4"/>
      <c r="BP449" s="4"/>
      <c r="BQ449" s="4"/>
      <c r="BR449" s="4"/>
      <c r="BS449" s="4"/>
      <c r="BT449" s="4"/>
      <c r="BU449" s="4"/>
      <c r="BV449" s="4"/>
      <c r="BW449" s="4"/>
    </row>
    <row r="450" spans="1:75" ht="12.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1"/>
      <c r="AA450" s="52"/>
      <c r="AB450" s="58"/>
      <c r="AC450" s="59"/>
      <c r="AD450" s="58"/>
      <c r="AE450" s="58"/>
      <c r="AF450" s="55"/>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W450" s="4"/>
    </row>
    <row r="451" spans="1:75" ht="12.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1"/>
      <c r="AA451" s="52"/>
      <c r="AB451" s="58"/>
      <c r="AC451" s="59"/>
      <c r="AD451" s="58"/>
      <c r="AE451" s="58"/>
      <c r="AF451" s="55"/>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c r="BM451" s="4"/>
      <c r="BN451" s="4"/>
      <c r="BO451" s="4"/>
      <c r="BP451" s="4"/>
      <c r="BQ451" s="4"/>
      <c r="BR451" s="4"/>
      <c r="BS451" s="4"/>
      <c r="BT451" s="4"/>
      <c r="BU451" s="4"/>
      <c r="BV451" s="4"/>
      <c r="BW451" s="4"/>
    </row>
    <row r="452" spans="1:75" ht="12.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1"/>
      <c r="AA452" s="52"/>
      <c r="AB452" s="58"/>
      <c r="AC452" s="59"/>
      <c r="AD452" s="58"/>
      <c r="AE452" s="58"/>
      <c r="AF452" s="55"/>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c r="BN452" s="4"/>
      <c r="BO452" s="4"/>
      <c r="BP452" s="4"/>
      <c r="BQ452" s="4"/>
      <c r="BR452" s="4"/>
      <c r="BS452" s="4"/>
      <c r="BT452" s="4"/>
      <c r="BU452" s="4"/>
      <c r="BV452" s="4"/>
      <c r="BW452" s="4"/>
    </row>
    <row r="453" spans="1:75" ht="12.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1"/>
      <c r="AA453" s="52"/>
      <c r="AB453" s="58"/>
      <c r="AC453" s="59"/>
      <c r="AD453" s="58"/>
      <c r="AE453" s="58"/>
      <c r="AF453" s="55"/>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c r="BW453" s="4"/>
    </row>
    <row r="454" spans="1:75" ht="12.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1"/>
      <c r="AA454" s="52"/>
      <c r="AB454" s="58"/>
      <c r="AC454" s="59"/>
      <c r="AD454" s="58"/>
      <c r="AE454" s="58"/>
      <c r="AF454" s="55"/>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c r="BN454" s="4"/>
      <c r="BO454" s="4"/>
      <c r="BP454" s="4"/>
      <c r="BQ454" s="4"/>
      <c r="BR454" s="4"/>
      <c r="BS454" s="4"/>
      <c r="BT454" s="4"/>
      <c r="BU454" s="4"/>
      <c r="BV454" s="4"/>
      <c r="BW454" s="4"/>
    </row>
    <row r="455" spans="1:75" ht="12.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1"/>
      <c r="AA455" s="52"/>
      <c r="AB455" s="58"/>
      <c r="AC455" s="59"/>
      <c r="AD455" s="58"/>
      <c r="AE455" s="58"/>
      <c r="AF455" s="55"/>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W455" s="4"/>
    </row>
    <row r="456" spans="1:75" ht="12.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1"/>
      <c r="AA456" s="52"/>
      <c r="AB456" s="58"/>
      <c r="AC456" s="59"/>
      <c r="AD456" s="58"/>
      <c r="AE456" s="58"/>
      <c r="AF456" s="55"/>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c r="BP456" s="4"/>
      <c r="BQ456" s="4"/>
      <c r="BR456" s="4"/>
      <c r="BS456" s="4"/>
      <c r="BT456" s="4"/>
      <c r="BU456" s="4"/>
      <c r="BV456" s="4"/>
      <c r="BW456" s="4"/>
    </row>
    <row r="457" spans="1:75" ht="12.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1"/>
      <c r="AA457" s="52"/>
      <c r="AB457" s="58"/>
      <c r="AC457" s="59"/>
      <c r="AD457" s="58"/>
      <c r="AE457" s="58"/>
      <c r="AF457" s="55"/>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W457" s="4"/>
    </row>
    <row r="458" spans="1:75" ht="12.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1"/>
      <c r="AA458" s="52"/>
      <c r="AB458" s="58"/>
      <c r="AC458" s="59"/>
      <c r="AD458" s="58"/>
      <c r="AE458" s="58"/>
      <c r="AF458" s="55"/>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c r="BP458" s="4"/>
      <c r="BQ458" s="4"/>
      <c r="BR458" s="4"/>
      <c r="BS458" s="4"/>
      <c r="BT458" s="4"/>
      <c r="BU458" s="4"/>
      <c r="BV458" s="4"/>
      <c r="BW458" s="4"/>
    </row>
    <row r="459" spans="1:75" ht="12.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1"/>
      <c r="AA459" s="52"/>
      <c r="AB459" s="58"/>
      <c r="AC459" s="59"/>
      <c r="AD459" s="58"/>
      <c r="AE459" s="58"/>
      <c r="AF459" s="55"/>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c r="BP459" s="4"/>
      <c r="BQ459" s="4"/>
      <c r="BR459" s="4"/>
      <c r="BS459" s="4"/>
      <c r="BT459" s="4"/>
      <c r="BU459" s="4"/>
      <c r="BV459" s="4"/>
      <c r="BW459" s="4"/>
    </row>
    <row r="460" spans="1:75" ht="12.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1"/>
      <c r="AA460" s="52"/>
      <c r="AB460" s="58"/>
      <c r="AC460" s="59"/>
      <c r="AD460" s="58"/>
      <c r="AE460" s="58"/>
      <c r="AF460" s="55"/>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W460" s="4"/>
    </row>
    <row r="461" spans="1:75" ht="12.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1"/>
      <c r="AA461" s="52"/>
      <c r="AB461" s="58"/>
      <c r="AC461" s="59"/>
      <c r="AD461" s="58"/>
      <c r="AE461" s="58"/>
      <c r="AF461" s="55"/>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c r="BP461" s="4"/>
      <c r="BQ461" s="4"/>
      <c r="BR461" s="4"/>
      <c r="BS461" s="4"/>
      <c r="BT461" s="4"/>
      <c r="BU461" s="4"/>
      <c r="BV461" s="4"/>
      <c r="BW461" s="4"/>
    </row>
    <row r="462" spans="1:75" ht="12.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1"/>
      <c r="AA462" s="52"/>
      <c r="AB462" s="58"/>
      <c r="AC462" s="59"/>
      <c r="AD462" s="58"/>
      <c r="AE462" s="58"/>
      <c r="AF462" s="55"/>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c r="BP462" s="4"/>
      <c r="BQ462" s="4"/>
      <c r="BR462" s="4"/>
      <c r="BS462" s="4"/>
      <c r="BT462" s="4"/>
      <c r="BU462" s="4"/>
      <c r="BV462" s="4"/>
      <c r="BW462" s="4"/>
    </row>
    <row r="463" spans="1:75" ht="12.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1"/>
      <c r="AA463" s="52"/>
      <c r="AB463" s="58"/>
      <c r="AC463" s="59"/>
      <c r="AD463" s="58"/>
      <c r="AE463" s="58"/>
      <c r="AF463" s="55"/>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4"/>
      <c r="BP463" s="4"/>
      <c r="BQ463" s="4"/>
      <c r="BR463" s="4"/>
      <c r="BS463" s="4"/>
      <c r="BT463" s="4"/>
      <c r="BU463" s="4"/>
      <c r="BV463" s="4"/>
      <c r="BW463" s="4"/>
    </row>
    <row r="464" spans="1:75" ht="12.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1"/>
      <c r="AA464" s="52"/>
      <c r="AB464" s="58"/>
      <c r="AC464" s="59"/>
      <c r="AD464" s="58"/>
      <c r="AE464" s="58"/>
      <c r="AF464" s="55"/>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c r="BT464" s="4"/>
      <c r="BU464" s="4"/>
      <c r="BV464" s="4"/>
      <c r="BW464" s="4"/>
    </row>
    <row r="465" spans="1:75" ht="12.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1"/>
      <c r="AA465" s="52"/>
      <c r="AB465" s="58"/>
      <c r="AC465" s="59"/>
      <c r="AD465" s="58"/>
      <c r="AE465" s="58"/>
      <c r="AF465" s="55"/>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W465" s="4"/>
    </row>
    <row r="466" spans="1:75" ht="12.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1"/>
      <c r="AA466" s="52"/>
      <c r="AB466" s="58"/>
      <c r="AC466" s="59"/>
      <c r="AD466" s="58"/>
      <c r="AE466" s="58"/>
      <c r="AF466" s="55"/>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4"/>
      <c r="BP466" s="4"/>
      <c r="BQ466" s="4"/>
      <c r="BR466" s="4"/>
      <c r="BS466" s="4"/>
      <c r="BT466" s="4"/>
      <c r="BU466" s="4"/>
      <c r="BV466" s="4"/>
      <c r="BW466" s="4"/>
    </row>
    <row r="467" spans="1:75" ht="12.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1"/>
      <c r="AA467" s="52"/>
      <c r="AB467" s="58"/>
      <c r="AC467" s="59"/>
      <c r="AD467" s="58"/>
      <c r="AE467" s="58"/>
      <c r="AF467" s="55"/>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c r="BP467" s="4"/>
      <c r="BQ467" s="4"/>
      <c r="BR467" s="4"/>
      <c r="BS467" s="4"/>
      <c r="BT467" s="4"/>
      <c r="BU467" s="4"/>
      <c r="BV467" s="4"/>
      <c r="BW467" s="4"/>
    </row>
    <row r="468" spans="1:75" ht="12.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1"/>
      <c r="AA468" s="52"/>
      <c r="AB468" s="58"/>
      <c r="AC468" s="59"/>
      <c r="AD468" s="58"/>
      <c r="AE468" s="58"/>
      <c r="AF468" s="55"/>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W468" s="4"/>
    </row>
    <row r="469" spans="1:75" ht="12.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1"/>
      <c r="AA469" s="52"/>
      <c r="AB469" s="58"/>
      <c r="AC469" s="59"/>
      <c r="AD469" s="58"/>
      <c r="AE469" s="58"/>
      <c r="AF469" s="55"/>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c r="BP469" s="4"/>
      <c r="BQ469" s="4"/>
      <c r="BR469" s="4"/>
      <c r="BS469" s="4"/>
      <c r="BT469" s="4"/>
      <c r="BU469" s="4"/>
      <c r="BV469" s="4"/>
      <c r="BW469" s="4"/>
    </row>
    <row r="470" spans="1:75" ht="12.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1"/>
      <c r="AA470" s="52"/>
      <c r="AB470" s="58"/>
      <c r="AC470" s="59"/>
      <c r="AD470" s="58"/>
      <c r="AE470" s="58"/>
      <c r="AF470" s="55"/>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c r="BP470" s="4"/>
      <c r="BQ470" s="4"/>
      <c r="BR470" s="4"/>
      <c r="BS470" s="4"/>
      <c r="BT470" s="4"/>
      <c r="BU470" s="4"/>
      <c r="BV470" s="4"/>
      <c r="BW470" s="4"/>
    </row>
    <row r="471" spans="1:75" ht="12.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1"/>
      <c r="AA471" s="52"/>
      <c r="AB471" s="58"/>
      <c r="AC471" s="59"/>
      <c r="AD471" s="58"/>
      <c r="AE471" s="58"/>
      <c r="AF471" s="55"/>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W471" s="4"/>
    </row>
    <row r="472" spans="1:75" ht="12.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1"/>
      <c r="AA472" s="52"/>
      <c r="AB472" s="58"/>
      <c r="AC472" s="59"/>
      <c r="AD472" s="58"/>
      <c r="AE472" s="58"/>
      <c r="AF472" s="55"/>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c r="BP472" s="4"/>
      <c r="BQ472" s="4"/>
      <c r="BR472" s="4"/>
      <c r="BS472" s="4"/>
      <c r="BT472" s="4"/>
      <c r="BU472" s="4"/>
      <c r="BV472" s="4"/>
      <c r="BW472" s="4"/>
    </row>
    <row r="473" spans="1:75" ht="12.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1"/>
      <c r="AA473" s="52"/>
      <c r="AB473" s="58"/>
      <c r="AC473" s="59"/>
      <c r="AD473" s="58"/>
      <c r="AE473" s="58"/>
      <c r="AF473" s="55"/>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c r="BP473" s="4"/>
      <c r="BQ473" s="4"/>
      <c r="BR473" s="4"/>
      <c r="BS473" s="4"/>
      <c r="BT473" s="4"/>
      <c r="BU473" s="4"/>
      <c r="BV473" s="4"/>
      <c r="BW473" s="4"/>
    </row>
    <row r="474" spans="1:75" ht="12.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1"/>
      <c r="AA474" s="52"/>
      <c r="AB474" s="58"/>
      <c r="AC474" s="59"/>
      <c r="AD474" s="58"/>
      <c r="AE474" s="58"/>
      <c r="AF474" s="55"/>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c r="BP474" s="4"/>
      <c r="BQ474" s="4"/>
      <c r="BR474" s="4"/>
      <c r="BS474" s="4"/>
      <c r="BT474" s="4"/>
      <c r="BU474" s="4"/>
      <c r="BV474" s="4"/>
      <c r="BW474" s="4"/>
    </row>
    <row r="475" spans="1:75" ht="12.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1"/>
      <c r="AA475" s="52"/>
      <c r="AB475" s="58"/>
      <c r="AC475" s="59"/>
      <c r="AD475" s="58"/>
      <c r="AE475" s="58"/>
      <c r="AF475" s="55"/>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4"/>
      <c r="BP475" s="4"/>
      <c r="BQ475" s="4"/>
      <c r="BR475" s="4"/>
      <c r="BS475" s="4"/>
      <c r="BT475" s="4"/>
      <c r="BU475" s="4"/>
      <c r="BV475" s="4"/>
      <c r="BW475" s="4"/>
    </row>
    <row r="476" spans="1:75" ht="12.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1"/>
      <c r="AA476" s="52"/>
      <c r="AB476" s="58"/>
      <c r="AC476" s="59"/>
      <c r="AD476" s="58"/>
      <c r="AE476" s="58"/>
      <c r="AF476" s="55"/>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4"/>
      <c r="BP476" s="4"/>
      <c r="BQ476" s="4"/>
      <c r="BR476" s="4"/>
      <c r="BS476" s="4"/>
      <c r="BT476" s="4"/>
      <c r="BU476" s="4"/>
      <c r="BV476" s="4"/>
      <c r="BW476" s="4"/>
    </row>
    <row r="477" spans="1:75" ht="12.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1"/>
      <c r="AA477" s="52"/>
      <c r="AB477" s="58"/>
      <c r="AC477" s="59"/>
      <c r="AD477" s="58"/>
      <c r="AE477" s="58"/>
      <c r="AF477" s="55"/>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c r="BL477" s="4"/>
      <c r="BM477" s="4"/>
      <c r="BN477" s="4"/>
      <c r="BO477" s="4"/>
      <c r="BP477" s="4"/>
      <c r="BQ477" s="4"/>
      <c r="BR477" s="4"/>
      <c r="BS477" s="4"/>
      <c r="BT477" s="4"/>
      <c r="BU477" s="4"/>
      <c r="BV477" s="4"/>
      <c r="BW477" s="4"/>
    </row>
    <row r="478" spans="1:75" ht="12.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1"/>
      <c r="AA478" s="52"/>
      <c r="AB478" s="58"/>
      <c r="AC478" s="59"/>
      <c r="AD478" s="58"/>
      <c r="AE478" s="58"/>
      <c r="AF478" s="55"/>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4"/>
      <c r="BP478" s="4"/>
      <c r="BQ478" s="4"/>
      <c r="BR478" s="4"/>
      <c r="BS478" s="4"/>
      <c r="BT478" s="4"/>
      <c r="BU478" s="4"/>
      <c r="BV478" s="4"/>
      <c r="BW478" s="4"/>
    </row>
    <row r="479" spans="1:75" ht="12.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1"/>
      <c r="AA479" s="52"/>
      <c r="AB479" s="58"/>
      <c r="AC479" s="59"/>
      <c r="AD479" s="58"/>
      <c r="AE479" s="58"/>
      <c r="AF479" s="55"/>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c r="BT479" s="4"/>
      <c r="BU479" s="4"/>
      <c r="BV479" s="4"/>
      <c r="BW479" s="4"/>
    </row>
    <row r="480" spans="1:75" ht="12.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1"/>
      <c r="AA480" s="52"/>
      <c r="AB480" s="58"/>
      <c r="AC480" s="59"/>
      <c r="AD480" s="58"/>
      <c r="AE480" s="58"/>
      <c r="AF480" s="55"/>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c r="BP480" s="4"/>
      <c r="BQ480" s="4"/>
      <c r="BR480" s="4"/>
      <c r="BS480" s="4"/>
      <c r="BT480" s="4"/>
      <c r="BU480" s="4"/>
      <c r="BV480" s="4"/>
      <c r="BW480" s="4"/>
    </row>
    <row r="481" spans="1:75" ht="12.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1"/>
      <c r="AA481" s="52"/>
      <c r="AB481" s="58"/>
      <c r="AC481" s="59"/>
      <c r="AD481" s="58"/>
      <c r="AE481" s="58"/>
      <c r="AF481" s="55"/>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c r="BL481" s="4"/>
      <c r="BM481" s="4"/>
      <c r="BN481" s="4"/>
      <c r="BO481" s="4"/>
      <c r="BP481" s="4"/>
      <c r="BQ481" s="4"/>
      <c r="BR481" s="4"/>
      <c r="BS481" s="4"/>
      <c r="BT481" s="4"/>
      <c r="BU481" s="4"/>
      <c r="BV481" s="4"/>
      <c r="BW481" s="4"/>
    </row>
    <row r="482" spans="1:75" ht="12.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1"/>
      <c r="AA482" s="52"/>
      <c r="AB482" s="58"/>
      <c r="AC482" s="59"/>
      <c r="AD482" s="58"/>
      <c r="AE482" s="58"/>
      <c r="AF482" s="55"/>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c r="BL482" s="4"/>
      <c r="BM482" s="4"/>
      <c r="BN482" s="4"/>
      <c r="BO482" s="4"/>
      <c r="BP482" s="4"/>
      <c r="BQ482" s="4"/>
      <c r="BR482" s="4"/>
      <c r="BS482" s="4"/>
      <c r="BT482" s="4"/>
      <c r="BU482" s="4"/>
      <c r="BV482" s="4"/>
      <c r="BW482" s="4"/>
    </row>
    <row r="483" spans="1:75" ht="12.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1"/>
      <c r="AA483" s="52"/>
      <c r="AB483" s="58"/>
      <c r="AC483" s="59"/>
      <c r="AD483" s="58"/>
      <c r="AE483" s="58"/>
      <c r="AF483" s="55"/>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4"/>
      <c r="BM483" s="4"/>
      <c r="BN483" s="4"/>
      <c r="BO483" s="4"/>
      <c r="BP483" s="4"/>
      <c r="BQ483" s="4"/>
      <c r="BR483" s="4"/>
      <c r="BS483" s="4"/>
      <c r="BT483" s="4"/>
      <c r="BU483" s="4"/>
      <c r="BV483" s="4"/>
      <c r="BW483" s="4"/>
    </row>
    <row r="484" spans="1:75" ht="12.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1"/>
      <c r="AA484" s="52"/>
      <c r="AB484" s="58"/>
      <c r="AC484" s="59"/>
      <c r="AD484" s="58"/>
      <c r="AE484" s="58"/>
      <c r="AF484" s="55"/>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c r="BP484" s="4"/>
      <c r="BQ484" s="4"/>
      <c r="BR484" s="4"/>
      <c r="BS484" s="4"/>
      <c r="BT484" s="4"/>
      <c r="BU484" s="4"/>
      <c r="BV484" s="4"/>
      <c r="BW484" s="4"/>
    </row>
    <row r="485" spans="1:75" ht="12.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1"/>
      <c r="AA485" s="52"/>
      <c r="AB485" s="58"/>
      <c r="AC485" s="59"/>
      <c r="AD485" s="58"/>
      <c r="AE485" s="58"/>
      <c r="AF485" s="55"/>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W485" s="4"/>
    </row>
    <row r="486" spans="1:75" ht="12.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1"/>
      <c r="AA486" s="52"/>
      <c r="AB486" s="58"/>
      <c r="AC486" s="59"/>
      <c r="AD486" s="58"/>
      <c r="AE486" s="58"/>
      <c r="AF486" s="55"/>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4"/>
      <c r="BP486" s="4"/>
      <c r="BQ486" s="4"/>
      <c r="BR486" s="4"/>
      <c r="BS486" s="4"/>
      <c r="BT486" s="4"/>
      <c r="BU486" s="4"/>
      <c r="BV486" s="4"/>
      <c r="BW486" s="4"/>
    </row>
    <row r="487" spans="1:75" ht="12.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1"/>
      <c r="AA487" s="52"/>
      <c r="AB487" s="58"/>
      <c r="AC487" s="59"/>
      <c r="AD487" s="58"/>
      <c r="AE487" s="58"/>
      <c r="AF487" s="55"/>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4"/>
      <c r="BP487" s="4"/>
      <c r="BQ487" s="4"/>
      <c r="BR487" s="4"/>
      <c r="BS487" s="4"/>
      <c r="BT487" s="4"/>
      <c r="BU487" s="4"/>
      <c r="BV487" s="4"/>
      <c r="BW487" s="4"/>
    </row>
    <row r="488" spans="1:75" ht="12.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1"/>
      <c r="AA488" s="52"/>
      <c r="AB488" s="58"/>
      <c r="AC488" s="59"/>
      <c r="AD488" s="58"/>
      <c r="AE488" s="58"/>
      <c r="AF488" s="55"/>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4"/>
      <c r="BP488" s="4"/>
      <c r="BQ488" s="4"/>
      <c r="BR488" s="4"/>
      <c r="BS488" s="4"/>
      <c r="BT488" s="4"/>
      <c r="BU488" s="4"/>
      <c r="BV488" s="4"/>
      <c r="BW488" s="4"/>
    </row>
    <row r="489" spans="1:75" ht="12.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1"/>
      <c r="AA489" s="52"/>
      <c r="AB489" s="58"/>
      <c r="AC489" s="59"/>
      <c r="AD489" s="58"/>
      <c r="AE489" s="58"/>
      <c r="AF489" s="55"/>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c r="BP489" s="4"/>
      <c r="BQ489" s="4"/>
      <c r="BR489" s="4"/>
      <c r="BS489" s="4"/>
      <c r="BT489" s="4"/>
      <c r="BU489" s="4"/>
      <c r="BV489" s="4"/>
      <c r="BW489" s="4"/>
    </row>
    <row r="490" spans="1:75" ht="12.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1"/>
      <c r="AA490" s="52"/>
      <c r="AB490" s="58"/>
      <c r="AC490" s="59"/>
      <c r="AD490" s="58"/>
      <c r="AE490" s="58"/>
      <c r="AF490" s="55"/>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c r="BL490" s="4"/>
      <c r="BM490" s="4"/>
      <c r="BN490" s="4"/>
      <c r="BO490" s="4"/>
      <c r="BP490" s="4"/>
      <c r="BQ490" s="4"/>
      <c r="BR490" s="4"/>
      <c r="BS490" s="4"/>
      <c r="BT490" s="4"/>
      <c r="BU490" s="4"/>
      <c r="BV490" s="4"/>
      <c r="BW490" s="4"/>
    </row>
    <row r="491" spans="1:75" ht="12.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1"/>
      <c r="AA491" s="52"/>
      <c r="AB491" s="58"/>
      <c r="AC491" s="59"/>
      <c r="AD491" s="58"/>
      <c r="AE491" s="58"/>
      <c r="AF491" s="55"/>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c r="BL491" s="4"/>
      <c r="BM491" s="4"/>
      <c r="BN491" s="4"/>
      <c r="BO491" s="4"/>
      <c r="BP491" s="4"/>
      <c r="BQ491" s="4"/>
      <c r="BR491" s="4"/>
      <c r="BS491" s="4"/>
      <c r="BT491" s="4"/>
      <c r="BU491" s="4"/>
      <c r="BV491" s="4"/>
      <c r="BW491" s="4"/>
    </row>
    <row r="492" spans="1:75" ht="12.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1"/>
      <c r="AA492" s="52"/>
      <c r="AB492" s="58"/>
      <c r="AC492" s="59"/>
      <c r="AD492" s="58"/>
      <c r="AE492" s="58"/>
      <c r="AF492" s="55"/>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c r="BL492" s="4"/>
      <c r="BM492" s="4"/>
      <c r="BN492" s="4"/>
      <c r="BO492" s="4"/>
      <c r="BP492" s="4"/>
      <c r="BQ492" s="4"/>
      <c r="BR492" s="4"/>
      <c r="BS492" s="4"/>
      <c r="BT492" s="4"/>
      <c r="BU492" s="4"/>
      <c r="BV492" s="4"/>
      <c r="BW492" s="4"/>
    </row>
    <row r="493" spans="1:75" ht="12.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1"/>
      <c r="AA493" s="52"/>
      <c r="AB493" s="58"/>
      <c r="AC493" s="59"/>
      <c r="AD493" s="58"/>
      <c r="AE493" s="58"/>
      <c r="AF493" s="55"/>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c r="BT493" s="4"/>
      <c r="BU493" s="4"/>
      <c r="BV493" s="4"/>
      <c r="BW493" s="4"/>
    </row>
    <row r="494" spans="1:75" ht="12.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1"/>
      <c r="AA494" s="52"/>
      <c r="AB494" s="58"/>
      <c r="AC494" s="59"/>
      <c r="AD494" s="58"/>
      <c r="AE494" s="58"/>
      <c r="AF494" s="55"/>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c r="BL494" s="4"/>
      <c r="BM494" s="4"/>
      <c r="BN494" s="4"/>
      <c r="BO494" s="4"/>
      <c r="BP494" s="4"/>
      <c r="BQ494" s="4"/>
      <c r="BR494" s="4"/>
      <c r="BS494" s="4"/>
      <c r="BT494" s="4"/>
      <c r="BU494" s="4"/>
      <c r="BV494" s="4"/>
      <c r="BW494" s="4"/>
    </row>
    <row r="495" spans="1:75" ht="12.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1"/>
      <c r="AA495" s="52"/>
      <c r="AB495" s="58"/>
      <c r="AC495" s="59"/>
      <c r="AD495" s="58"/>
      <c r="AE495" s="58"/>
      <c r="AF495" s="55"/>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c r="BL495" s="4"/>
      <c r="BM495" s="4"/>
      <c r="BN495" s="4"/>
      <c r="BO495" s="4"/>
      <c r="BP495" s="4"/>
      <c r="BQ495" s="4"/>
      <c r="BR495" s="4"/>
      <c r="BS495" s="4"/>
      <c r="BT495" s="4"/>
      <c r="BU495" s="4"/>
      <c r="BV495" s="4"/>
      <c r="BW495" s="4"/>
    </row>
    <row r="496" spans="1:75" ht="12.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1"/>
      <c r="AA496" s="52"/>
      <c r="AB496" s="58"/>
      <c r="AC496" s="59"/>
      <c r="AD496" s="58"/>
      <c r="AE496" s="58"/>
      <c r="AF496" s="55"/>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W496" s="4"/>
    </row>
    <row r="497" spans="1:75" ht="12.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1"/>
      <c r="AA497" s="52"/>
      <c r="AB497" s="58"/>
      <c r="AC497" s="59"/>
      <c r="AD497" s="58"/>
      <c r="AE497" s="58"/>
      <c r="AF497" s="55"/>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c r="BT497" s="4"/>
      <c r="BU497" s="4"/>
      <c r="BV497" s="4"/>
      <c r="BW497" s="4"/>
    </row>
    <row r="498" spans="1:75" ht="12.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1"/>
      <c r="AA498" s="52"/>
      <c r="AB498" s="58"/>
      <c r="AC498" s="59"/>
      <c r="AD498" s="58"/>
      <c r="AE498" s="58"/>
      <c r="AF498" s="55"/>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c r="BL498" s="4"/>
      <c r="BM498" s="4"/>
      <c r="BN498" s="4"/>
      <c r="BO498" s="4"/>
      <c r="BP498" s="4"/>
      <c r="BQ498" s="4"/>
      <c r="BR498" s="4"/>
      <c r="BS498" s="4"/>
      <c r="BT498" s="4"/>
      <c r="BU498" s="4"/>
      <c r="BV498" s="4"/>
      <c r="BW498" s="4"/>
    </row>
    <row r="499" spans="1:75" ht="12.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1"/>
      <c r="AA499" s="52"/>
      <c r="AB499" s="58"/>
      <c r="AC499" s="59"/>
      <c r="AD499" s="58"/>
      <c r="AE499" s="58"/>
      <c r="AF499" s="55"/>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row>
    <row r="500" spans="1:75" ht="12.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1"/>
      <c r="AA500" s="52"/>
      <c r="AB500" s="58"/>
      <c r="AC500" s="59"/>
      <c r="AD500" s="58"/>
      <c r="AE500" s="58"/>
      <c r="AF500" s="55"/>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c r="BL500" s="4"/>
      <c r="BM500" s="4"/>
      <c r="BN500" s="4"/>
      <c r="BO500" s="4"/>
      <c r="BP500" s="4"/>
      <c r="BQ500" s="4"/>
      <c r="BR500" s="4"/>
      <c r="BS500" s="4"/>
      <c r="BT500" s="4"/>
      <c r="BU500" s="4"/>
      <c r="BV500" s="4"/>
      <c r="BW500" s="4"/>
    </row>
    <row r="501" spans="1:75" ht="12.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1"/>
      <c r="AA501" s="52"/>
      <c r="AB501" s="58"/>
      <c r="AC501" s="59"/>
      <c r="AD501" s="58"/>
      <c r="AE501" s="58"/>
      <c r="AF501" s="55"/>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c r="BW501" s="4"/>
    </row>
    <row r="502" spans="1:75" ht="12.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1"/>
      <c r="AA502" s="52"/>
      <c r="AB502" s="58"/>
      <c r="AC502" s="59"/>
      <c r="AD502" s="58"/>
      <c r="AE502" s="58"/>
      <c r="AF502" s="55"/>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row>
    <row r="503" spans="1:75" ht="12.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1"/>
      <c r="AA503" s="52"/>
      <c r="AB503" s="58"/>
      <c r="AC503" s="59"/>
      <c r="AD503" s="58"/>
      <c r="AE503" s="58"/>
      <c r="AF503" s="55"/>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c r="BW503" s="4"/>
    </row>
    <row r="504" spans="1:75" ht="12.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1"/>
      <c r="AA504" s="52"/>
      <c r="AB504" s="58"/>
      <c r="AC504" s="59"/>
      <c r="AD504" s="58"/>
      <c r="AE504" s="58"/>
      <c r="AF504" s="55"/>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c r="BI504" s="4"/>
      <c r="BJ504" s="4"/>
      <c r="BK504" s="4"/>
      <c r="BL504" s="4"/>
      <c r="BM504" s="4"/>
      <c r="BN504" s="4"/>
      <c r="BO504" s="4"/>
      <c r="BP504" s="4"/>
      <c r="BQ504" s="4"/>
      <c r="BR504" s="4"/>
      <c r="BS504" s="4"/>
      <c r="BT504" s="4"/>
      <c r="BU504" s="4"/>
      <c r="BV504" s="4"/>
      <c r="BW504" s="4"/>
    </row>
    <row r="505" spans="1:75" ht="12.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1"/>
      <c r="AA505" s="52"/>
      <c r="AB505" s="58"/>
      <c r="AC505" s="59"/>
      <c r="AD505" s="58"/>
      <c r="AE505" s="58"/>
      <c r="AF505" s="55"/>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L505" s="4"/>
      <c r="BM505" s="4"/>
      <c r="BN505" s="4"/>
      <c r="BO505" s="4"/>
      <c r="BP505" s="4"/>
      <c r="BQ505" s="4"/>
      <c r="BR505" s="4"/>
      <c r="BS505" s="4"/>
      <c r="BT505" s="4"/>
      <c r="BU505" s="4"/>
      <c r="BV505" s="4"/>
      <c r="BW505" s="4"/>
    </row>
    <row r="506" spans="1:75" ht="12.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1"/>
      <c r="AA506" s="52"/>
      <c r="AB506" s="58"/>
      <c r="AC506" s="59"/>
      <c r="AD506" s="58"/>
      <c r="AE506" s="58"/>
      <c r="AF506" s="55"/>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c r="BI506" s="4"/>
      <c r="BJ506" s="4"/>
      <c r="BK506" s="4"/>
      <c r="BL506" s="4"/>
      <c r="BM506" s="4"/>
      <c r="BN506" s="4"/>
      <c r="BO506" s="4"/>
      <c r="BP506" s="4"/>
      <c r="BQ506" s="4"/>
      <c r="BR506" s="4"/>
      <c r="BS506" s="4"/>
      <c r="BT506" s="4"/>
      <c r="BU506" s="4"/>
      <c r="BV506" s="4"/>
      <c r="BW506" s="4"/>
    </row>
    <row r="507" spans="1:75" ht="12.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1"/>
      <c r="AA507" s="52"/>
      <c r="AB507" s="58"/>
      <c r="AC507" s="59"/>
      <c r="AD507" s="58"/>
      <c r="AE507" s="58"/>
      <c r="AF507" s="55"/>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c r="BI507" s="4"/>
      <c r="BJ507" s="4"/>
      <c r="BK507" s="4"/>
      <c r="BL507" s="4"/>
      <c r="BM507" s="4"/>
      <c r="BN507" s="4"/>
      <c r="BO507" s="4"/>
      <c r="BP507" s="4"/>
      <c r="BQ507" s="4"/>
      <c r="BR507" s="4"/>
      <c r="BS507" s="4"/>
      <c r="BT507" s="4"/>
      <c r="BU507" s="4"/>
      <c r="BV507" s="4"/>
      <c r="BW507" s="4"/>
    </row>
    <row r="508" spans="1:75" ht="12.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1"/>
      <c r="AA508" s="52"/>
      <c r="AB508" s="58"/>
      <c r="AC508" s="59"/>
      <c r="AD508" s="58"/>
      <c r="AE508" s="58"/>
      <c r="AF508" s="55"/>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c r="BL508" s="4"/>
      <c r="BM508" s="4"/>
      <c r="BN508" s="4"/>
      <c r="BO508" s="4"/>
      <c r="BP508" s="4"/>
      <c r="BQ508" s="4"/>
      <c r="BR508" s="4"/>
      <c r="BS508" s="4"/>
      <c r="BT508" s="4"/>
      <c r="BU508" s="4"/>
      <c r="BV508" s="4"/>
      <c r="BW508" s="4"/>
    </row>
    <row r="509" spans="1:75" ht="12.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1"/>
      <c r="AA509" s="52"/>
      <c r="AB509" s="58"/>
      <c r="AC509" s="59"/>
      <c r="AD509" s="58"/>
      <c r="AE509" s="58"/>
      <c r="AF509" s="55"/>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c r="BL509" s="4"/>
      <c r="BM509" s="4"/>
      <c r="BN509" s="4"/>
      <c r="BO509" s="4"/>
      <c r="BP509" s="4"/>
      <c r="BQ509" s="4"/>
      <c r="BR509" s="4"/>
      <c r="BS509" s="4"/>
      <c r="BT509" s="4"/>
      <c r="BU509" s="4"/>
      <c r="BV509" s="4"/>
      <c r="BW509" s="4"/>
    </row>
    <row r="510" spans="1:75" ht="12.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1"/>
      <c r="AA510" s="52"/>
      <c r="AB510" s="58"/>
      <c r="AC510" s="59"/>
      <c r="AD510" s="58"/>
      <c r="AE510" s="58"/>
      <c r="AF510" s="55"/>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c r="BL510" s="4"/>
      <c r="BM510" s="4"/>
      <c r="BN510" s="4"/>
      <c r="BO510" s="4"/>
      <c r="BP510" s="4"/>
      <c r="BQ510" s="4"/>
      <c r="BR510" s="4"/>
      <c r="BS510" s="4"/>
      <c r="BT510" s="4"/>
      <c r="BU510" s="4"/>
      <c r="BV510" s="4"/>
      <c r="BW510" s="4"/>
    </row>
    <row r="511" spans="1:75" ht="12.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1"/>
      <c r="AA511" s="52"/>
      <c r="AB511" s="58"/>
      <c r="AC511" s="59"/>
      <c r="AD511" s="58"/>
      <c r="AE511" s="58"/>
      <c r="AF511" s="55"/>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c r="BL511" s="4"/>
      <c r="BM511" s="4"/>
      <c r="BN511" s="4"/>
      <c r="BO511" s="4"/>
      <c r="BP511" s="4"/>
      <c r="BQ511" s="4"/>
      <c r="BR511" s="4"/>
      <c r="BS511" s="4"/>
      <c r="BT511" s="4"/>
      <c r="BU511" s="4"/>
      <c r="BV511" s="4"/>
      <c r="BW511" s="4"/>
    </row>
    <row r="512" spans="1:75" ht="12.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1"/>
      <c r="AA512" s="52"/>
      <c r="AB512" s="58"/>
      <c r="AC512" s="59"/>
      <c r="AD512" s="58"/>
      <c r="AE512" s="58"/>
      <c r="AF512" s="55"/>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W512" s="4"/>
    </row>
    <row r="513" spans="1:75" ht="12.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1"/>
      <c r="AA513" s="52"/>
      <c r="AB513" s="58"/>
      <c r="AC513" s="59"/>
      <c r="AD513" s="58"/>
      <c r="AE513" s="58"/>
      <c r="AF513" s="55"/>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4"/>
      <c r="BP513" s="4"/>
      <c r="BQ513" s="4"/>
      <c r="BR513" s="4"/>
      <c r="BS513" s="4"/>
      <c r="BT513" s="4"/>
      <c r="BU513" s="4"/>
      <c r="BV513" s="4"/>
      <c r="BW513" s="4"/>
    </row>
    <row r="514" spans="1:75" ht="12.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1"/>
      <c r="AA514" s="52"/>
      <c r="AB514" s="58"/>
      <c r="AC514" s="59"/>
      <c r="AD514" s="58"/>
      <c r="AE514" s="58"/>
      <c r="AF514" s="55"/>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c r="BL514" s="4"/>
      <c r="BM514" s="4"/>
      <c r="BN514" s="4"/>
      <c r="BO514" s="4"/>
      <c r="BP514" s="4"/>
      <c r="BQ514" s="4"/>
      <c r="BR514" s="4"/>
      <c r="BS514" s="4"/>
      <c r="BT514" s="4"/>
      <c r="BU514" s="4"/>
      <c r="BV514" s="4"/>
      <c r="BW514" s="4"/>
    </row>
    <row r="515" spans="1:75" ht="12.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1"/>
      <c r="AA515" s="52"/>
      <c r="AB515" s="58"/>
      <c r="AC515" s="59"/>
      <c r="AD515" s="58"/>
      <c r="AE515" s="58"/>
      <c r="AF515" s="55"/>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c r="BL515" s="4"/>
      <c r="BM515" s="4"/>
      <c r="BN515" s="4"/>
      <c r="BO515" s="4"/>
      <c r="BP515" s="4"/>
      <c r="BQ515" s="4"/>
      <c r="BR515" s="4"/>
      <c r="BS515" s="4"/>
      <c r="BT515" s="4"/>
      <c r="BU515" s="4"/>
      <c r="BV515" s="4"/>
      <c r="BW515" s="4"/>
    </row>
    <row r="516" spans="1:75" ht="12.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1"/>
      <c r="AA516" s="52"/>
      <c r="AB516" s="58"/>
      <c r="AC516" s="59"/>
      <c r="AD516" s="58"/>
      <c r="AE516" s="58"/>
      <c r="AF516" s="55"/>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c r="BW516" s="4"/>
    </row>
    <row r="517" spans="1:75" ht="12.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1"/>
      <c r="AA517" s="52"/>
      <c r="AB517" s="58"/>
      <c r="AC517" s="59"/>
      <c r="AD517" s="58"/>
      <c r="AE517" s="58"/>
      <c r="AF517" s="55"/>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c r="BL517" s="4"/>
      <c r="BM517" s="4"/>
      <c r="BN517" s="4"/>
      <c r="BO517" s="4"/>
      <c r="BP517" s="4"/>
      <c r="BQ517" s="4"/>
      <c r="BR517" s="4"/>
      <c r="BS517" s="4"/>
      <c r="BT517" s="4"/>
      <c r="BU517" s="4"/>
      <c r="BV517" s="4"/>
      <c r="BW517" s="4"/>
    </row>
    <row r="518" spans="1:75" ht="12.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1"/>
      <c r="AA518" s="52"/>
      <c r="AB518" s="58"/>
      <c r="AC518" s="59"/>
      <c r="AD518" s="58"/>
      <c r="AE518" s="58"/>
      <c r="AF518" s="55"/>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c r="BW518" s="4"/>
    </row>
    <row r="519" spans="1:75" ht="12.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1"/>
      <c r="AA519" s="52"/>
      <c r="AB519" s="58"/>
      <c r="AC519" s="59"/>
      <c r="AD519" s="58"/>
      <c r="AE519" s="58"/>
      <c r="AF519" s="55"/>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c r="BO519" s="4"/>
      <c r="BP519" s="4"/>
      <c r="BQ519" s="4"/>
      <c r="BR519" s="4"/>
      <c r="BS519" s="4"/>
      <c r="BT519" s="4"/>
      <c r="BU519" s="4"/>
      <c r="BV519" s="4"/>
      <c r="BW519" s="4"/>
    </row>
    <row r="520" spans="1:75" ht="12.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1"/>
      <c r="AA520" s="52"/>
      <c r="AB520" s="58"/>
      <c r="AC520" s="59"/>
      <c r="AD520" s="58"/>
      <c r="AE520" s="58"/>
      <c r="AF520" s="55"/>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c r="BO520" s="4"/>
      <c r="BP520" s="4"/>
      <c r="BQ520" s="4"/>
      <c r="BR520" s="4"/>
      <c r="BS520" s="4"/>
      <c r="BT520" s="4"/>
      <c r="BU520" s="4"/>
      <c r="BV520" s="4"/>
      <c r="BW520" s="4"/>
    </row>
    <row r="521" spans="1:75" ht="12.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1"/>
      <c r="AA521" s="52"/>
      <c r="AB521" s="58"/>
      <c r="AC521" s="59"/>
      <c r="AD521" s="58"/>
      <c r="AE521" s="58"/>
      <c r="AF521" s="55"/>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c r="BL521" s="4"/>
      <c r="BM521" s="4"/>
      <c r="BN521" s="4"/>
      <c r="BO521" s="4"/>
      <c r="BP521" s="4"/>
      <c r="BQ521" s="4"/>
      <c r="BR521" s="4"/>
      <c r="BS521" s="4"/>
      <c r="BT521" s="4"/>
      <c r="BU521" s="4"/>
      <c r="BV521" s="4"/>
      <c r="BW521" s="4"/>
    </row>
    <row r="522" spans="1:75" ht="12.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1"/>
      <c r="AA522" s="52"/>
      <c r="AB522" s="58"/>
      <c r="AC522" s="59"/>
      <c r="AD522" s="58"/>
      <c r="AE522" s="58"/>
      <c r="AF522" s="55"/>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c r="BO522" s="4"/>
      <c r="BP522" s="4"/>
      <c r="BQ522" s="4"/>
      <c r="BR522" s="4"/>
      <c r="BS522" s="4"/>
      <c r="BT522" s="4"/>
      <c r="BU522" s="4"/>
      <c r="BV522" s="4"/>
      <c r="BW522" s="4"/>
    </row>
    <row r="523" spans="1:75" ht="12.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1"/>
      <c r="AA523" s="52"/>
      <c r="AB523" s="58"/>
      <c r="AC523" s="59"/>
      <c r="AD523" s="58"/>
      <c r="AE523" s="58"/>
      <c r="AF523" s="55"/>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c r="BL523" s="4"/>
      <c r="BM523" s="4"/>
      <c r="BN523" s="4"/>
      <c r="BO523" s="4"/>
      <c r="BP523" s="4"/>
      <c r="BQ523" s="4"/>
      <c r="BR523" s="4"/>
      <c r="BS523" s="4"/>
      <c r="BT523" s="4"/>
      <c r="BU523" s="4"/>
      <c r="BV523" s="4"/>
      <c r="BW523" s="4"/>
    </row>
    <row r="524" spans="1:75" ht="12.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1"/>
      <c r="AA524" s="52"/>
      <c r="AB524" s="58"/>
      <c r="AC524" s="59"/>
      <c r="AD524" s="58"/>
      <c r="AE524" s="58"/>
      <c r="AF524" s="55"/>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4"/>
      <c r="BP524" s="4"/>
      <c r="BQ524" s="4"/>
      <c r="BR524" s="4"/>
      <c r="BS524" s="4"/>
      <c r="BT524" s="4"/>
      <c r="BU524" s="4"/>
      <c r="BV524" s="4"/>
      <c r="BW524" s="4"/>
    </row>
    <row r="525" spans="1:75" ht="12.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1"/>
      <c r="AA525" s="52"/>
      <c r="AB525" s="58"/>
      <c r="AC525" s="59"/>
      <c r="AD525" s="58"/>
      <c r="AE525" s="58"/>
      <c r="AF525" s="55"/>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c r="BL525" s="4"/>
      <c r="BM525" s="4"/>
      <c r="BN525" s="4"/>
      <c r="BO525" s="4"/>
      <c r="BP525" s="4"/>
      <c r="BQ525" s="4"/>
      <c r="BR525" s="4"/>
      <c r="BS525" s="4"/>
      <c r="BT525" s="4"/>
      <c r="BU525" s="4"/>
      <c r="BV525" s="4"/>
      <c r="BW525" s="4"/>
    </row>
    <row r="526" spans="1:75" ht="12.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1"/>
      <c r="AA526" s="52"/>
      <c r="AB526" s="58"/>
      <c r="AC526" s="59"/>
      <c r="AD526" s="58"/>
      <c r="AE526" s="58"/>
      <c r="AF526" s="55"/>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c r="BL526" s="4"/>
      <c r="BM526" s="4"/>
      <c r="BN526" s="4"/>
      <c r="BO526" s="4"/>
      <c r="BP526" s="4"/>
      <c r="BQ526" s="4"/>
      <c r="BR526" s="4"/>
      <c r="BS526" s="4"/>
      <c r="BT526" s="4"/>
      <c r="BU526" s="4"/>
      <c r="BV526" s="4"/>
      <c r="BW526" s="4"/>
    </row>
    <row r="527" spans="1:75" ht="12.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1"/>
      <c r="AA527" s="52"/>
      <c r="AB527" s="58"/>
      <c r="AC527" s="59"/>
      <c r="AD527" s="58"/>
      <c r="AE527" s="58"/>
      <c r="AF527" s="55"/>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c r="BL527" s="4"/>
      <c r="BM527" s="4"/>
      <c r="BN527" s="4"/>
      <c r="BO527" s="4"/>
      <c r="BP527" s="4"/>
      <c r="BQ527" s="4"/>
      <c r="BR527" s="4"/>
      <c r="BS527" s="4"/>
      <c r="BT527" s="4"/>
      <c r="BU527" s="4"/>
      <c r="BV527" s="4"/>
      <c r="BW527" s="4"/>
    </row>
    <row r="528" spans="1:75" ht="12.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1"/>
      <c r="AA528" s="52"/>
      <c r="AB528" s="58"/>
      <c r="AC528" s="59"/>
      <c r="AD528" s="58"/>
      <c r="AE528" s="58"/>
      <c r="AF528" s="55"/>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c r="BL528" s="4"/>
      <c r="BM528" s="4"/>
      <c r="BN528" s="4"/>
      <c r="BO528" s="4"/>
      <c r="BP528" s="4"/>
      <c r="BQ528" s="4"/>
      <c r="BR528" s="4"/>
      <c r="BS528" s="4"/>
      <c r="BT528" s="4"/>
      <c r="BU528" s="4"/>
      <c r="BV528" s="4"/>
      <c r="BW528" s="4"/>
    </row>
    <row r="529" spans="1:75" ht="12.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1"/>
      <c r="AA529" s="52"/>
      <c r="AB529" s="58"/>
      <c r="AC529" s="59"/>
      <c r="AD529" s="58"/>
      <c r="AE529" s="58"/>
      <c r="AF529" s="55"/>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c r="BL529" s="4"/>
      <c r="BM529" s="4"/>
      <c r="BN529" s="4"/>
      <c r="BO529" s="4"/>
      <c r="BP529" s="4"/>
      <c r="BQ529" s="4"/>
      <c r="BR529" s="4"/>
      <c r="BS529" s="4"/>
      <c r="BT529" s="4"/>
      <c r="BU529" s="4"/>
      <c r="BV529" s="4"/>
      <c r="BW529" s="4"/>
    </row>
    <row r="530" spans="1:75" ht="12.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1"/>
      <c r="AA530" s="52"/>
      <c r="AB530" s="58"/>
      <c r="AC530" s="59"/>
      <c r="AD530" s="58"/>
      <c r="AE530" s="58"/>
      <c r="AF530" s="55"/>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c r="BL530" s="4"/>
      <c r="BM530" s="4"/>
      <c r="BN530" s="4"/>
      <c r="BO530" s="4"/>
      <c r="BP530" s="4"/>
      <c r="BQ530" s="4"/>
      <c r="BR530" s="4"/>
      <c r="BS530" s="4"/>
      <c r="BT530" s="4"/>
      <c r="BU530" s="4"/>
      <c r="BV530" s="4"/>
      <c r="BW530" s="4"/>
    </row>
    <row r="531" spans="1:75" ht="12.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1"/>
      <c r="AA531" s="52"/>
      <c r="AB531" s="58"/>
      <c r="AC531" s="59"/>
      <c r="AD531" s="58"/>
      <c r="AE531" s="58"/>
      <c r="AF531" s="55"/>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c r="BL531" s="4"/>
      <c r="BM531" s="4"/>
      <c r="BN531" s="4"/>
      <c r="BO531" s="4"/>
      <c r="BP531" s="4"/>
      <c r="BQ531" s="4"/>
      <c r="BR531" s="4"/>
      <c r="BS531" s="4"/>
      <c r="BT531" s="4"/>
      <c r="BU531" s="4"/>
      <c r="BV531" s="4"/>
      <c r="BW531" s="4"/>
    </row>
    <row r="532" spans="1:75" ht="12.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1"/>
      <c r="AA532" s="52"/>
      <c r="AB532" s="58"/>
      <c r="AC532" s="59"/>
      <c r="AD532" s="58"/>
      <c r="AE532" s="58"/>
      <c r="AF532" s="55"/>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4"/>
      <c r="BP532" s="4"/>
      <c r="BQ532" s="4"/>
      <c r="BR532" s="4"/>
      <c r="BS532" s="4"/>
      <c r="BT532" s="4"/>
      <c r="BU532" s="4"/>
      <c r="BV532" s="4"/>
      <c r="BW532" s="4"/>
    </row>
    <row r="533" spans="1:75" ht="12.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1"/>
      <c r="AA533" s="52"/>
      <c r="AB533" s="58"/>
      <c r="AC533" s="59"/>
      <c r="AD533" s="58"/>
      <c r="AE533" s="58"/>
      <c r="AF533" s="55"/>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c r="BL533" s="4"/>
      <c r="BM533" s="4"/>
      <c r="BN533" s="4"/>
      <c r="BO533" s="4"/>
      <c r="BP533" s="4"/>
      <c r="BQ533" s="4"/>
      <c r="BR533" s="4"/>
      <c r="BS533" s="4"/>
      <c r="BT533" s="4"/>
      <c r="BU533" s="4"/>
      <c r="BV533" s="4"/>
      <c r="BW533" s="4"/>
    </row>
    <row r="534" spans="1:75" ht="12.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1"/>
      <c r="AA534" s="52"/>
      <c r="AB534" s="58"/>
      <c r="AC534" s="59"/>
      <c r="AD534" s="58"/>
      <c r="AE534" s="58"/>
      <c r="AF534" s="55"/>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c r="BL534" s="4"/>
      <c r="BM534" s="4"/>
      <c r="BN534" s="4"/>
      <c r="BO534" s="4"/>
      <c r="BP534" s="4"/>
      <c r="BQ534" s="4"/>
      <c r="BR534" s="4"/>
      <c r="BS534" s="4"/>
      <c r="BT534" s="4"/>
      <c r="BU534" s="4"/>
      <c r="BV534" s="4"/>
      <c r="BW534" s="4"/>
    </row>
    <row r="535" spans="1:75" ht="12.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1"/>
      <c r="AA535" s="52"/>
      <c r="AB535" s="58"/>
      <c r="AC535" s="59"/>
      <c r="AD535" s="58"/>
      <c r="AE535" s="58"/>
      <c r="AF535" s="55"/>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c r="BW535" s="4"/>
    </row>
    <row r="536" spans="1:75" ht="12.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1"/>
      <c r="AA536" s="52"/>
      <c r="AB536" s="58"/>
      <c r="AC536" s="59"/>
      <c r="AD536" s="58"/>
      <c r="AE536" s="58"/>
      <c r="AF536" s="55"/>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c r="BL536" s="4"/>
      <c r="BM536" s="4"/>
      <c r="BN536" s="4"/>
      <c r="BO536" s="4"/>
      <c r="BP536" s="4"/>
      <c r="BQ536" s="4"/>
      <c r="BR536" s="4"/>
      <c r="BS536" s="4"/>
      <c r="BT536" s="4"/>
      <c r="BU536" s="4"/>
      <c r="BV536" s="4"/>
      <c r="BW536" s="4"/>
    </row>
    <row r="537" spans="1:75" ht="12.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1"/>
      <c r="AA537" s="52"/>
      <c r="AB537" s="58"/>
      <c r="AC537" s="59"/>
      <c r="AD537" s="58"/>
      <c r="AE537" s="58"/>
      <c r="AF537" s="55"/>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c r="BL537" s="4"/>
      <c r="BM537" s="4"/>
      <c r="BN537" s="4"/>
      <c r="BO537" s="4"/>
      <c r="BP537" s="4"/>
      <c r="BQ537" s="4"/>
      <c r="BR537" s="4"/>
      <c r="BS537" s="4"/>
      <c r="BT537" s="4"/>
      <c r="BU537" s="4"/>
      <c r="BV537" s="4"/>
      <c r="BW537" s="4"/>
    </row>
    <row r="538" spans="1:75" ht="12.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1"/>
      <c r="AA538" s="52"/>
      <c r="AB538" s="58"/>
      <c r="AC538" s="59"/>
      <c r="AD538" s="58"/>
      <c r="AE538" s="58"/>
      <c r="AF538" s="55"/>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c r="BW538" s="4"/>
    </row>
    <row r="539" spans="1:75" ht="12.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1"/>
      <c r="AA539" s="52"/>
      <c r="AB539" s="58"/>
      <c r="AC539" s="59"/>
      <c r="AD539" s="58"/>
      <c r="AE539" s="58"/>
      <c r="AF539" s="55"/>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c r="BL539" s="4"/>
      <c r="BM539" s="4"/>
      <c r="BN539" s="4"/>
      <c r="BO539" s="4"/>
      <c r="BP539" s="4"/>
      <c r="BQ539" s="4"/>
      <c r="BR539" s="4"/>
      <c r="BS539" s="4"/>
      <c r="BT539" s="4"/>
      <c r="BU539" s="4"/>
      <c r="BV539" s="4"/>
      <c r="BW539" s="4"/>
    </row>
    <row r="540" spans="1:75" ht="12.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1"/>
      <c r="AA540" s="52"/>
      <c r="AB540" s="58"/>
      <c r="AC540" s="59"/>
      <c r="AD540" s="58"/>
      <c r="AE540" s="58"/>
      <c r="AF540" s="55"/>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4"/>
      <c r="BP540" s="4"/>
      <c r="BQ540" s="4"/>
      <c r="BR540" s="4"/>
      <c r="BS540" s="4"/>
      <c r="BT540" s="4"/>
      <c r="BU540" s="4"/>
      <c r="BV540" s="4"/>
      <c r="BW540" s="4"/>
    </row>
    <row r="541" spans="1:75" ht="12.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1"/>
      <c r="AA541" s="52"/>
      <c r="AB541" s="58"/>
      <c r="AC541" s="59"/>
      <c r="AD541" s="58"/>
      <c r="AE541" s="58"/>
      <c r="AF541" s="55"/>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c r="BW541" s="4"/>
    </row>
    <row r="542" spans="1:75" ht="12.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1"/>
      <c r="AA542" s="52"/>
      <c r="AB542" s="58"/>
      <c r="AC542" s="59"/>
      <c r="AD542" s="58"/>
      <c r="AE542" s="58"/>
      <c r="AF542" s="55"/>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c r="BW542" s="4"/>
    </row>
    <row r="543" spans="1:75" ht="12.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1"/>
      <c r="AA543" s="52"/>
      <c r="AB543" s="58"/>
      <c r="AC543" s="59"/>
      <c r="AD543" s="58"/>
      <c r="AE543" s="58"/>
      <c r="AF543" s="55"/>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W543" s="4"/>
    </row>
    <row r="544" spans="1:75" ht="12.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1"/>
      <c r="AA544" s="52"/>
      <c r="AB544" s="58"/>
      <c r="AC544" s="59"/>
      <c r="AD544" s="58"/>
      <c r="AE544" s="58"/>
      <c r="AF544" s="55"/>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c r="BL544" s="4"/>
      <c r="BM544" s="4"/>
      <c r="BN544" s="4"/>
      <c r="BO544" s="4"/>
      <c r="BP544" s="4"/>
      <c r="BQ544" s="4"/>
      <c r="BR544" s="4"/>
      <c r="BS544" s="4"/>
      <c r="BT544" s="4"/>
      <c r="BU544" s="4"/>
      <c r="BV544" s="4"/>
      <c r="BW544" s="4"/>
    </row>
    <row r="545" spans="1:75" ht="12.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1"/>
      <c r="AA545" s="52"/>
      <c r="AB545" s="58"/>
      <c r="AC545" s="59"/>
      <c r="AD545" s="58"/>
      <c r="AE545" s="58"/>
      <c r="AF545" s="55"/>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c r="BW545" s="4"/>
    </row>
    <row r="546" spans="1:75" ht="12.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1"/>
      <c r="AA546" s="52"/>
      <c r="AB546" s="58"/>
      <c r="AC546" s="59"/>
      <c r="AD546" s="58"/>
      <c r="AE546" s="58"/>
      <c r="AF546" s="55"/>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c r="BP546" s="4"/>
      <c r="BQ546" s="4"/>
      <c r="BR546" s="4"/>
      <c r="BS546" s="4"/>
      <c r="BT546" s="4"/>
      <c r="BU546" s="4"/>
      <c r="BV546" s="4"/>
      <c r="BW546" s="4"/>
    </row>
    <row r="547" spans="1:75" ht="12.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1"/>
      <c r="AA547" s="52"/>
      <c r="AB547" s="58"/>
      <c r="AC547" s="59"/>
      <c r="AD547" s="58"/>
      <c r="AE547" s="58"/>
      <c r="AF547" s="55"/>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c r="BP547" s="4"/>
      <c r="BQ547" s="4"/>
      <c r="BR547" s="4"/>
      <c r="BS547" s="4"/>
      <c r="BT547" s="4"/>
      <c r="BU547" s="4"/>
      <c r="BV547" s="4"/>
      <c r="BW547" s="4"/>
    </row>
    <row r="548" spans="1:75" ht="12.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1"/>
      <c r="AA548" s="52"/>
      <c r="AB548" s="58"/>
      <c r="AC548" s="59"/>
      <c r="AD548" s="58"/>
      <c r="AE548" s="58"/>
      <c r="AF548" s="55"/>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L548" s="4"/>
      <c r="BM548" s="4"/>
      <c r="BN548" s="4"/>
      <c r="BO548" s="4"/>
      <c r="BP548" s="4"/>
      <c r="BQ548" s="4"/>
      <c r="BR548" s="4"/>
      <c r="BS548" s="4"/>
      <c r="BT548" s="4"/>
      <c r="BU548" s="4"/>
      <c r="BV548" s="4"/>
      <c r="BW548" s="4"/>
    </row>
    <row r="549" spans="1:75" ht="12.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1"/>
      <c r="AA549" s="52"/>
      <c r="AB549" s="58"/>
      <c r="AC549" s="59"/>
      <c r="AD549" s="58"/>
      <c r="AE549" s="58"/>
      <c r="AF549" s="55"/>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c r="BW549" s="4"/>
    </row>
    <row r="550" spans="1:75" ht="12.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1"/>
      <c r="AA550" s="52"/>
      <c r="AB550" s="58"/>
      <c r="AC550" s="59"/>
      <c r="AD550" s="58"/>
      <c r="AE550" s="58"/>
      <c r="AF550" s="55"/>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c r="BL550" s="4"/>
      <c r="BM550" s="4"/>
      <c r="BN550" s="4"/>
      <c r="BO550" s="4"/>
      <c r="BP550" s="4"/>
      <c r="BQ550" s="4"/>
      <c r="BR550" s="4"/>
      <c r="BS550" s="4"/>
      <c r="BT550" s="4"/>
      <c r="BU550" s="4"/>
      <c r="BV550" s="4"/>
      <c r="BW550" s="4"/>
    </row>
    <row r="551" spans="1:75" ht="12.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1"/>
      <c r="AA551" s="52"/>
      <c r="AB551" s="58"/>
      <c r="AC551" s="59"/>
      <c r="AD551" s="58"/>
      <c r="AE551" s="58"/>
      <c r="AF551" s="55"/>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c r="BL551" s="4"/>
      <c r="BM551" s="4"/>
      <c r="BN551" s="4"/>
      <c r="BO551" s="4"/>
      <c r="BP551" s="4"/>
      <c r="BQ551" s="4"/>
      <c r="BR551" s="4"/>
      <c r="BS551" s="4"/>
      <c r="BT551" s="4"/>
      <c r="BU551" s="4"/>
      <c r="BV551" s="4"/>
      <c r="BW551" s="4"/>
    </row>
    <row r="552" spans="1:75" ht="12.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1"/>
      <c r="AA552" s="52"/>
      <c r="AB552" s="58"/>
      <c r="AC552" s="59"/>
      <c r="AD552" s="58"/>
      <c r="AE552" s="58"/>
      <c r="AF552" s="55"/>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c r="BL552" s="4"/>
      <c r="BM552" s="4"/>
      <c r="BN552" s="4"/>
      <c r="BO552" s="4"/>
      <c r="BP552" s="4"/>
      <c r="BQ552" s="4"/>
      <c r="BR552" s="4"/>
      <c r="BS552" s="4"/>
      <c r="BT552" s="4"/>
      <c r="BU552" s="4"/>
      <c r="BV552" s="4"/>
      <c r="BW552" s="4"/>
    </row>
    <row r="553" spans="1:75" ht="12.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1"/>
      <c r="AA553" s="52"/>
      <c r="AB553" s="58"/>
      <c r="AC553" s="59"/>
      <c r="AD553" s="58"/>
      <c r="AE553" s="58"/>
      <c r="AF553" s="55"/>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row>
    <row r="554" spans="1:75" ht="12.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1"/>
      <c r="AA554" s="52"/>
      <c r="AB554" s="58"/>
      <c r="AC554" s="59"/>
      <c r="AD554" s="58"/>
      <c r="AE554" s="58"/>
      <c r="AF554" s="55"/>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row>
    <row r="555" spans="1:75" ht="12.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1"/>
      <c r="AA555" s="52"/>
      <c r="AB555" s="58"/>
      <c r="AC555" s="59"/>
      <c r="AD555" s="58"/>
      <c r="AE555" s="58"/>
      <c r="AF555" s="55"/>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row>
    <row r="556" spans="1:75" ht="12.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1"/>
      <c r="AA556" s="52"/>
      <c r="AB556" s="58"/>
      <c r="AC556" s="59"/>
      <c r="AD556" s="58"/>
      <c r="AE556" s="58"/>
      <c r="AF556" s="55"/>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row>
    <row r="557" spans="1:75" ht="12.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1"/>
      <c r="AA557" s="52"/>
      <c r="AB557" s="58"/>
      <c r="AC557" s="59"/>
      <c r="AD557" s="58"/>
      <c r="AE557" s="58"/>
      <c r="AF557" s="55"/>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row>
    <row r="558" spans="1:75" ht="12.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1"/>
      <c r="AA558" s="52"/>
      <c r="AB558" s="58"/>
      <c r="AC558" s="59"/>
      <c r="AD558" s="58"/>
      <c r="AE558" s="58"/>
      <c r="AF558" s="55"/>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row>
    <row r="559" spans="1:75" ht="12.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1"/>
      <c r="AA559" s="52"/>
      <c r="AB559" s="58"/>
      <c r="AC559" s="59"/>
      <c r="AD559" s="58"/>
      <c r="AE559" s="58"/>
      <c r="AF559" s="55"/>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row>
    <row r="560" spans="1:75" ht="12.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1"/>
      <c r="AA560" s="52"/>
      <c r="AB560" s="58"/>
      <c r="AC560" s="59"/>
      <c r="AD560" s="58"/>
      <c r="AE560" s="58"/>
      <c r="AF560" s="55"/>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row>
    <row r="561" spans="1:75" ht="12.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1"/>
      <c r="AA561" s="52"/>
      <c r="AB561" s="58"/>
      <c r="AC561" s="59"/>
      <c r="AD561" s="58"/>
      <c r="AE561" s="58"/>
      <c r="AF561" s="55"/>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row>
    <row r="562" spans="1:75" ht="12.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1"/>
      <c r="AA562" s="52"/>
      <c r="AB562" s="58"/>
      <c r="AC562" s="59"/>
      <c r="AD562" s="58"/>
      <c r="AE562" s="58"/>
      <c r="AF562" s="55"/>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row>
    <row r="563" spans="1:75" ht="12.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1"/>
      <c r="AA563" s="52"/>
      <c r="AB563" s="58"/>
      <c r="AC563" s="59"/>
      <c r="AD563" s="58"/>
      <c r="AE563" s="58"/>
      <c r="AF563" s="55"/>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row>
    <row r="564" spans="1:75" ht="12.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1"/>
      <c r="AA564" s="52"/>
      <c r="AB564" s="58"/>
      <c r="AC564" s="59"/>
      <c r="AD564" s="58"/>
      <c r="AE564" s="58"/>
      <c r="AF564" s="55"/>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row>
    <row r="565" spans="1:75" ht="12.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1"/>
      <c r="AA565" s="52"/>
      <c r="AB565" s="58"/>
      <c r="AC565" s="59"/>
      <c r="AD565" s="58"/>
      <c r="AE565" s="58"/>
      <c r="AF565" s="55"/>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row>
    <row r="566" spans="1:75" ht="12.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1"/>
      <c r="AA566" s="52"/>
      <c r="AB566" s="58"/>
      <c r="AC566" s="59"/>
      <c r="AD566" s="58"/>
      <c r="AE566" s="58"/>
      <c r="AF566" s="55"/>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row>
    <row r="567" spans="1:75" ht="12.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1"/>
      <c r="AA567" s="52"/>
      <c r="AB567" s="58"/>
      <c r="AC567" s="59"/>
      <c r="AD567" s="58"/>
      <c r="AE567" s="58"/>
      <c r="AF567" s="55"/>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row>
    <row r="568" spans="1:75" ht="12.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1"/>
      <c r="AA568" s="52"/>
      <c r="AB568" s="58"/>
      <c r="AC568" s="59"/>
      <c r="AD568" s="58"/>
      <c r="AE568" s="58"/>
      <c r="AF568" s="55"/>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row>
    <row r="569" spans="1:75" ht="12.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1"/>
      <c r="AA569" s="52"/>
      <c r="AB569" s="58"/>
      <c r="AC569" s="59"/>
      <c r="AD569" s="58"/>
      <c r="AE569" s="58"/>
      <c r="AF569" s="55"/>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row>
    <row r="570" spans="1:75" ht="12.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1"/>
      <c r="AA570" s="52"/>
      <c r="AB570" s="58"/>
      <c r="AC570" s="59"/>
      <c r="AD570" s="58"/>
      <c r="AE570" s="58"/>
      <c r="AF570" s="55"/>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row>
    <row r="571" spans="1:75" ht="12.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1"/>
      <c r="AA571" s="52"/>
      <c r="AB571" s="58"/>
      <c r="AC571" s="59"/>
      <c r="AD571" s="58"/>
      <c r="AE571" s="58"/>
      <c r="AF571" s="55"/>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row>
    <row r="572" spans="1:75" ht="12.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1"/>
      <c r="AA572" s="52"/>
      <c r="AB572" s="58"/>
      <c r="AC572" s="59"/>
      <c r="AD572" s="58"/>
      <c r="AE572" s="58"/>
      <c r="AF572" s="55"/>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row>
    <row r="573" spans="1:75" ht="12.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1"/>
      <c r="AA573" s="52"/>
      <c r="AB573" s="58"/>
      <c r="AC573" s="59"/>
      <c r="AD573" s="58"/>
      <c r="AE573" s="58"/>
      <c r="AF573" s="55"/>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row>
    <row r="574" spans="1:75" ht="12.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1"/>
      <c r="AA574" s="52"/>
      <c r="AB574" s="58"/>
      <c r="AC574" s="59"/>
      <c r="AD574" s="58"/>
      <c r="AE574" s="58"/>
      <c r="AF574" s="55"/>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row>
    <row r="575" spans="1:75" ht="12.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1"/>
      <c r="AA575" s="52"/>
      <c r="AB575" s="58"/>
      <c r="AC575" s="59"/>
      <c r="AD575" s="58"/>
      <c r="AE575" s="58"/>
      <c r="AF575" s="55"/>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row>
    <row r="576" spans="1:75" ht="12.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1"/>
      <c r="AA576" s="52"/>
      <c r="AB576" s="58"/>
      <c r="AC576" s="59"/>
      <c r="AD576" s="58"/>
      <c r="AE576" s="58"/>
      <c r="AF576" s="55"/>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row>
    <row r="577" spans="1:75" ht="12.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1"/>
      <c r="AA577" s="52"/>
      <c r="AB577" s="58"/>
      <c r="AC577" s="59"/>
      <c r="AD577" s="58"/>
      <c r="AE577" s="58"/>
      <c r="AF577" s="55"/>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row>
    <row r="578" spans="1:75" ht="12.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1"/>
      <c r="AA578" s="52"/>
      <c r="AB578" s="58"/>
      <c r="AC578" s="59"/>
      <c r="AD578" s="58"/>
      <c r="AE578" s="58"/>
      <c r="AF578" s="55"/>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row>
    <row r="579" spans="1:75" ht="12.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1"/>
      <c r="AA579" s="52"/>
      <c r="AB579" s="58"/>
      <c r="AC579" s="59"/>
      <c r="AD579" s="58"/>
      <c r="AE579" s="58"/>
      <c r="AF579" s="55"/>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row>
    <row r="580" spans="1:75" ht="12.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1"/>
      <c r="AA580" s="52"/>
      <c r="AB580" s="58"/>
      <c r="AC580" s="59"/>
      <c r="AD580" s="58"/>
      <c r="AE580" s="58"/>
      <c r="AF580" s="55"/>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row>
    <row r="581" spans="1:75" ht="12.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1"/>
      <c r="AA581" s="52"/>
      <c r="AB581" s="58"/>
      <c r="AC581" s="59"/>
      <c r="AD581" s="58"/>
      <c r="AE581" s="58"/>
      <c r="AF581" s="55"/>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row>
    <row r="582" spans="1:75" ht="12.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1"/>
      <c r="AA582" s="52"/>
      <c r="AB582" s="58"/>
      <c r="AC582" s="59"/>
      <c r="AD582" s="58"/>
      <c r="AE582" s="58"/>
      <c r="AF582" s="55"/>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row>
    <row r="583" spans="1:75" ht="12.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1"/>
      <c r="AA583" s="52"/>
      <c r="AB583" s="58"/>
      <c r="AC583" s="59"/>
      <c r="AD583" s="58"/>
      <c r="AE583" s="58"/>
      <c r="AF583" s="55"/>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row>
    <row r="584" spans="1:75" ht="12.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1"/>
      <c r="AA584" s="52"/>
      <c r="AB584" s="58"/>
      <c r="AC584" s="59"/>
      <c r="AD584" s="58"/>
      <c r="AE584" s="58"/>
      <c r="AF584" s="55"/>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row>
    <row r="585" spans="1:75" ht="12.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1"/>
      <c r="AA585" s="52"/>
      <c r="AB585" s="58"/>
      <c r="AC585" s="59"/>
      <c r="AD585" s="58"/>
      <c r="AE585" s="58"/>
      <c r="AF585" s="55"/>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row>
    <row r="586" spans="1:75" ht="12.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1"/>
      <c r="AA586" s="52"/>
      <c r="AB586" s="58"/>
      <c r="AC586" s="59"/>
      <c r="AD586" s="58"/>
      <c r="AE586" s="58"/>
      <c r="AF586" s="55"/>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row>
    <row r="587" spans="1:75" ht="12.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1"/>
      <c r="AA587" s="52"/>
      <c r="AB587" s="58"/>
      <c r="AC587" s="59"/>
      <c r="AD587" s="58"/>
      <c r="AE587" s="58"/>
      <c r="AF587" s="55"/>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row>
    <row r="588" spans="1:75" ht="12.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1"/>
      <c r="AA588" s="52"/>
      <c r="AB588" s="58"/>
      <c r="AC588" s="59"/>
      <c r="AD588" s="58"/>
      <c r="AE588" s="58"/>
      <c r="AF588" s="55"/>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row>
    <row r="589" spans="1:75" ht="12.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1"/>
      <c r="AA589" s="52"/>
      <c r="AB589" s="58"/>
      <c r="AC589" s="59"/>
      <c r="AD589" s="58"/>
      <c r="AE589" s="58"/>
      <c r="AF589" s="55"/>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row>
    <row r="590" spans="1:75" ht="12.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1"/>
      <c r="AA590" s="52"/>
      <c r="AB590" s="58"/>
      <c r="AC590" s="59"/>
      <c r="AD590" s="58"/>
      <c r="AE590" s="58"/>
      <c r="AF590" s="55"/>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row>
    <row r="591" spans="1:75" ht="12.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1"/>
      <c r="AA591" s="52"/>
      <c r="AB591" s="58"/>
      <c r="AC591" s="59"/>
      <c r="AD591" s="58"/>
      <c r="AE591" s="58"/>
      <c r="AF591" s="55"/>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row>
    <row r="592" spans="1:75" ht="12.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1"/>
      <c r="AA592" s="52"/>
      <c r="AB592" s="58"/>
      <c r="AC592" s="59"/>
      <c r="AD592" s="58"/>
      <c r="AE592" s="58"/>
      <c r="AF592" s="55"/>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row>
    <row r="593" spans="1:75" ht="12.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1"/>
      <c r="AA593" s="52"/>
      <c r="AB593" s="58"/>
      <c r="AC593" s="59"/>
      <c r="AD593" s="58"/>
      <c r="AE593" s="58"/>
      <c r="AF593" s="55"/>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row>
    <row r="594" spans="1:75" ht="12.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1"/>
      <c r="AA594" s="52"/>
      <c r="AB594" s="58"/>
      <c r="AC594" s="59"/>
      <c r="AD594" s="58"/>
      <c r="AE594" s="58"/>
      <c r="AF594" s="55"/>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row>
    <row r="595" spans="1:75" ht="12.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1"/>
      <c r="AA595" s="52"/>
      <c r="AB595" s="58"/>
      <c r="AC595" s="59"/>
      <c r="AD595" s="58"/>
      <c r="AE595" s="58"/>
      <c r="AF595" s="55"/>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row>
    <row r="596" spans="1:75" ht="12.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1"/>
      <c r="AA596" s="52"/>
      <c r="AB596" s="58"/>
      <c r="AC596" s="59"/>
      <c r="AD596" s="58"/>
      <c r="AE596" s="58"/>
      <c r="AF596" s="55"/>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row>
    <row r="597" spans="1:75" ht="12.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1"/>
      <c r="AA597" s="52"/>
      <c r="AB597" s="58"/>
      <c r="AC597" s="59"/>
      <c r="AD597" s="58"/>
      <c r="AE597" s="58"/>
      <c r="AF597" s="55"/>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row>
    <row r="598" spans="1:75" ht="12.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1"/>
      <c r="AA598" s="52"/>
      <c r="AB598" s="58"/>
      <c r="AC598" s="59"/>
      <c r="AD598" s="58"/>
      <c r="AE598" s="58"/>
      <c r="AF598" s="55"/>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row>
    <row r="599" spans="1:75" ht="12.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1"/>
      <c r="AA599" s="52"/>
      <c r="AB599" s="58"/>
      <c r="AC599" s="59"/>
      <c r="AD599" s="58"/>
      <c r="AE599" s="58"/>
      <c r="AF599" s="55"/>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row>
    <row r="600" spans="1:75" ht="12.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1"/>
      <c r="AA600" s="52"/>
      <c r="AB600" s="58"/>
      <c r="AC600" s="59"/>
      <c r="AD600" s="58"/>
      <c r="AE600" s="58"/>
      <c r="AF600" s="55"/>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row>
    <row r="601" spans="1:75" ht="12.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1"/>
      <c r="AA601" s="52"/>
      <c r="AB601" s="58"/>
      <c r="AC601" s="59"/>
      <c r="AD601" s="58"/>
      <c r="AE601" s="58"/>
      <c r="AF601" s="55"/>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row>
    <row r="602" spans="1:75" ht="12.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1"/>
      <c r="AA602" s="52"/>
      <c r="AB602" s="58"/>
      <c r="AC602" s="59"/>
      <c r="AD602" s="58"/>
      <c r="AE602" s="58"/>
      <c r="AF602" s="55"/>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row>
    <row r="603" spans="1:75" ht="12.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1"/>
      <c r="AA603" s="52"/>
      <c r="AB603" s="58"/>
      <c r="AC603" s="59"/>
      <c r="AD603" s="58"/>
      <c r="AE603" s="58"/>
      <c r="AF603" s="55"/>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row>
    <row r="604" spans="1:75" ht="12.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1"/>
      <c r="AA604" s="52"/>
      <c r="AB604" s="58"/>
      <c r="AC604" s="59"/>
      <c r="AD604" s="58"/>
      <c r="AE604" s="58"/>
      <c r="AF604" s="55"/>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row>
    <row r="605" spans="1:75" ht="12.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1"/>
      <c r="AA605" s="52"/>
      <c r="AB605" s="58"/>
      <c r="AC605" s="59"/>
      <c r="AD605" s="58"/>
      <c r="AE605" s="58"/>
      <c r="AF605" s="55"/>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row>
    <row r="606" spans="1:75" ht="12.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1"/>
      <c r="AA606" s="52"/>
      <c r="AB606" s="58"/>
      <c r="AC606" s="59"/>
      <c r="AD606" s="58"/>
      <c r="AE606" s="58"/>
      <c r="AF606" s="55"/>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row>
    <row r="607" spans="1:75" ht="12.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1"/>
      <c r="AA607" s="52"/>
      <c r="AB607" s="58"/>
      <c r="AC607" s="59"/>
      <c r="AD607" s="58"/>
      <c r="AE607" s="58"/>
      <c r="AF607" s="55"/>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row>
    <row r="608" spans="1:75" ht="12.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1"/>
      <c r="AA608" s="52"/>
      <c r="AB608" s="58"/>
      <c r="AC608" s="59"/>
      <c r="AD608" s="58"/>
      <c r="AE608" s="58"/>
      <c r="AF608" s="55"/>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row>
    <row r="609" spans="1:75" ht="12.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1"/>
      <c r="AA609" s="52"/>
      <c r="AB609" s="58"/>
      <c r="AC609" s="59"/>
      <c r="AD609" s="58"/>
      <c r="AE609" s="58"/>
      <c r="AF609" s="55"/>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c r="BT609" s="4"/>
      <c r="BU609" s="4"/>
      <c r="BV609" s="4"/>
      <c r="BW609" s="4"/>
    </row>
    <row r="610" spans="1:75" ht="12.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1"/>
      <c r="AA610" s="52"/>
      <c r="AB610" s="58"/>
      <c r="AC610" s="59"/>
      <c r="AD610" s="58"/>
      <c r="AE610" s="58"/>
      <c r="AF610" s="55"/>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c r="BL610" s="4"/>
      <c r="BM610" s="4"/>
      <c r="BN610" s="4"/>
      <c r="BO610" s="4"/>
      <c r="BP610" s="4"/>
      <c r="BQ610" s="4"/>
      <c r="BR610" s="4"/>
      <c r="BS610" s="4"/>
      <c r="BT610" s="4"/>
      <c r="BU610" s="4"/>
      <c r="BV610" s="4"/>
      <c r="BW610" s="4"/>
    </row>
    <row r="611" spans="1:75" ht="12.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1"/>
      <c r="AA611" s="52"/>
      <c r="AB611" s="58"/>
      <c r="AC611" s="59"/>
      <c r="AD611" s="58"/>
      <c r="AE611" s="58"/>
      <c r="AF611" s="55"/>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c r="BL611" s="4"/>
      <c r="BM611" s="4"/>
      <c r="BN611" s="4"/>
      <c r="BO611" s="4"/>
      <c r="BP611" s="4"/>
      <c r="BQ611" s="4"/>
      <c r="BR611" s="4"/>
      <c r="BS611" s="4"/>
      <c r="BT611" s="4"/>
      <c r="BU611" s="4"/>
      <c r="BV611" s="4"/>
      <c r="BW611" s="4"/>
    </row>
    <row r="612" spans="1:75" ht="12.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1"/>
      <c r="AA612" s="52"/>
      <c r="AB612" s="58"/>
      <c r="AC612" s="59"/>
      <c r="AD612" s="58"/>
      <c r="AE612" s="58"/>
      <c r="AF612" s="55"/>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c r="BL612" s="4"/>
      <c r="BM612" s="4"/>
      <c r="BN612" s="4"/>
      <c r="BO612" s="4"/>
      <c r="BP612" s="4"/>
      <c r="BQ612" s="4"/>
      <c r="BR612" s="4"/>
      <c r="BS612" s="4"/>
      <c r="BT612" s="4"/>
      <c r="BU612" s="4"/>
      <c r="BV612" s="4"/>
      <c r="BW612" s="4"/>
    </row>
    <row r="613" spans="1:75" ht="12.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1"/>
      <c r="AA613" s="52"/>
      <c r="AB613" s="58"/>
      <c r="AC613" s="59"/>
      <c r="AD613" s="58"/>
      <c r="AE613" s="58"/>
      <c r="AF613" s="55"/>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c r="BK613" s="4"/>
      <c r="BL613" s="4"/>
      <c r="BM613" s="4"/>
      <c r="BN613" s="4"/>
      <c r="BO613" s="4"/>
      <c r="BP613" s="4"/>
      <c r="BQ613" s="4"/>
      <c r="BR613" s="4"/>
      <c r="BS613" s="4"/>
      <c r="BT613" s="4"/>
      <c r="BU613" s="4"/>
      <c r="BV613" s="4"/>
      <c r="BW613" s="4"/>
    </row>
    <row r="614" spans="1:75" ht="12.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1"/>
      <c r="AA614" s="52"/>
      <c r="AB614" s="58"/>
      <c r="AC614" s="59"/>
      <c r="AD614" s="58"/>
      <c r="AE614" s="58"/>
      <c r="AF614" s="55"/>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c r="BL614" s="4"/>
      <c r="BM614" s="4"/>
      <c r="BN614" s="4"/>
      <c r="BO614" s="4"/>
      <c r="BP614" s="4"/>
      <c r="BQ614" s="4"/>
      <c r="BR614" s="4"/>
      <c r="BS614" s="4"/>
      <c r="BT614" s="4"/>
      <c r="BU614" s="4"/>
      <c r="BV614" s="4"/>
      <c r="BW614" s="4"/>
    </row>
    <row r="615" spans="1:75" ht="12.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1"/>
      <c r="AA615" s="52"/>
      <c r="AB615" s="58"/>
      <c r="AC615" s="59"/>
      <c r="AD615" s="58"/>
      <c r="AE615" s="58"/>
      <c r="AF615" s="55"/>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c r="BI615" s="4"/>
      <c r="BJ615" s="4"/>
      <c r="BK615" s="4"/>
      <c r="BL615" s="4"/>
      <c r="BM615" s="4"/>
      <c r="BN615" s="4"/>
      <c r="BO615" s="4"/>
      <c r="BP615" s="4"/>
      <c r="BQ615" s="4"/>
      <c r="BR615" s="4"/>
      <c r="BS615" s="4"/>
      <c r="BT615" s="4"/>
      <c r="BU615" s="4"/>
      <c r="BV615" s="4"/>
      <c r="BW615" s="4"/>
    </row>
    <row r="616" spans="1:75" ht="12.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1"/>
      <c r="AA616" s="52"/>
      <c r="AB616" s="58"/>
      <c r="AC616" s="59"/>
      <c r="AD616" s="58"/>
      <c r="AE616" s="58"/>
      <c r="AF616" s="55"/>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c r="BW616" s="4"/>
    </row>
    <row r="617" spans="1:75" ht="12.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1"/>
      <c r="AA617" s="52"/>
      <c r="AB617" s="58"/>
      <c r="AC617" s="59"/>
      <c r="AD617" s="58"/>
      <c r="AE617" s="58"/>
      <c r="AF617" s="55"/>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c r="BI617" s="4"/>
      <c r="BJ617" s="4"/>
      <c r="BK617" s="4"/>
      <c r="BL617" s="4"/>
      <c r="BM617" s="4"/>
      <c r="BN617" s="4"/>
      <c r="BO617" s="4"/>
      <c r="BP617" s="4"/>
      <c r="BQ617" s="4"/>
      <c r="BR617" s="4"/>
      <c r="BS617" s="4"/>
      <c r="BT617" s="4"/>
      <c r="BU617" s="4"/>
      <c r="BV617" s="4"/>
      <c r="BW617" s="4"/>
    </row>
    <row r="618" spans="1:75" ht="12.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1"/>
      <c r="AA618" s="52"/>
      <c r="AB618" s="58"/>
      <c r="AC618" s="59"/>
      <c r="AD618" s="58"/>
      <c r="AE618" s="58"/>
      <c r="AF618" s="55"/>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c r="BI618" s="4"/>
      <c r="BJ618" s="4"/>
      <c r="BK618" s="4"/>
      <c r="BL618" s="4"/>
      <c r="BM618" s="4"/>
      <c r="BN618" s="4"/>
      <c r="BO618" s="4"/>
      <c r="BP618" s="4"/>
      <c r="BQ618" s="4"/>
      <c r="BR618" s="4"/>
      <c r="BS618" s="4"/>
      <c r="BT618" s="4"/>
      <c r="BU618" s="4"/>
      <c r="BV618" s="4"/>
      <c r="BW618" s="4"/>
    </row>
    <row r="619" spans="1:75" ht="12.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1"/>
      <c r="AA619" s="52"/>
      <c r="AB619" s="58"/>
      <c r="AC619" s="59"/>
      <c r="AD619" s="58"/>
      <c r="AE619" s="58"/>
      <c r="AF619" s="55"/>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c r="BI619" s="4"/>
      <c r="BJ619" s="4"/>
      <c r="BK619" s="4"/>
      <c r="BL619" s="4"/>
      <c r="BM619" s="4"/>
      <c r="BN619" s="4"/>
      <c r="BO619" s="4"/>
      <c r="BP619" s="4"/>
      <c r="BQ619" s="4"/>
      <c r="BR619" s="4"/>
      <c r="BS619" s="4"/>
      <c r="BT619" s="4"/>
      <c r="BU619" s="4"/>
      <c r="BV619" s="4"/>
      <c r="BW619" s="4"/>
    </row>
    <row r="620" spans="1:75" ht="12.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1"/>
      <c r="AA620" s="52"/>
      <c r="AB620" s="58"/>
      <c r="AC620" s="59"/>
      <c r="AD620" s="58"/>
      <c r="AE620" s="58"/>
      <c r="AF620" s="55"/>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c r="BT620" s="4"/>
      <c r="BU620" s="4"/>
      <c r="BV620" s="4"/>
      <c r="BW620" s="4"/>
    </row>
    <row r="621" spans="1:75" ht="12.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1"/>
      <c r="AA621" s="52"/>
      <c r="AB621" s="58"/>
      <c r="AC621" s="59"/>
      <c r="AD621" s="58"/>
      <c r="AE621" s="58"/>
      <c r="AF621" s="55"/>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c r="BI621" s="4"/>
      <c r="BJ621" s="4"/>
      <c r="BK621" s="4"/>
      <c r="BL621" s="4"/>
      <c r="BM621" s="4"/>
      <c r="BN621" s="4"/>
      <c r="BO621" s="4"/>
      <c r="BP621" s="4"/>
      <c r="BQ621" s="4"/>
      <c r="BR621" s="4"/>
      <c r="BS621" s="4"/>
      <c r="BT621" s="4"/>
      <c r="BU621" s="4"/>
      <c r="BV621" s="4"/>
      <c r="BW621" s="4"/>
    </row>
    <row r="622" spans="1:75" ht="12.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1"/>
      <c r="AA622" s="52"/>
      <c r="AB622" s="58"/>
      <c r="AC622" s="59"/>
      <c r="AD622" s="58"/>
      <c r="AE622" s="58"/>
      <c r="AF622" s="55"/>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c r="BI622" s="4"/>
      <c r="BJ622" s="4"/>
      <c r="BK622" s="4"/>
      <c r="BL622" s="4"/>
      <c r="BM622" s="4"/>
      <c r="BN622" s="4"/>
      <c r="BO622" s="4"/>
      <c r="BP622" s="4"/>
      <c r="BQ622" s="4"/>
      <c r="BR622" s="4"/>
      <c r="BS622" s="4"/>
      <c r="BT622" s="4"/>
      <c r="BU622" s="4"/>
      <c r="BV622" s="4"/>
      <c r="BW622" s="4"/>
    </row>
    <row r="623" spans="1:75" ht="12.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1"/>
      <c r="AA623" s="52"/>
      <c r="AB623" s="58"/>
      <c r="AC623" s="59"/>
      <c r="AD623" s="58"/>
      <c r="AE623" s="58"/>
      <c r="AF623" s="55"/>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c r="BG623" s="4"/>
      <c r="BH623" s="4"/>
      <c r="BI623" s="4"/>
      <c r="BJ623" s="4"/>
      <c r="BK623" s="4"/>
      <c r="BL623" s="4"/>
      <c r="BM623" s="4"/>
      <c r="BN623" s="4"/>
      <c r="BO623" s="4"/>
      <c r="BP623" s="4"/>
      <c r="BQ623" s="4"/>
      <c r="BR623" s="4"/>
      <c r="BS623" s="4"/>
      <c r="BT623" s="4"/>
      <c r="BU623" s="4"/>
      <c r="BV623" s="4"/>
      <c r="BW623" s="4"/>
    </row>
    <row r="624" spans="1:75" ht="12.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1"/>
      <c r="AA624" s="52"/>
      <c r="AB624" s="58"/>
      <c r="AC624" s="59"/>
      <c r="AD624" s="58"/>
      <c r="AE624" s="58"/>
      <c r="AF624" s="55"/>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c r="BG624" s="4"/>
      <c r="BH624" s="4"/>
      <c r="BI624" s="4"/>
      <c r="BJ624" s="4"/>
      <c r="BK624" s="4"/>
      <c r="BL624" s="4"/>
      <c r="BM624" s="4"/>
      <c r="BN624" s="4"/>
      <c r="BO624" s="4"/>
      <c r="BP624" s="4"/>
      <c r="BQ624" s="4"/>
      <c r="BR624" s="4"/>
      <c r="BS624" s="4"/>
      <c r="BT624" s="4"/>
      <c r="BU624" s="4"/>
      <c r="BV624" s="4"/>
      <c r="BW624" s="4"/>
    </row>
    <row r="625" spans="1:75" ht="12.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1"/>
      <c r="AA625" s="52"/>
      <c r="AB625" s="58"/>
      <c r="AC625" s="59"/>
      <c r="AD625" s="58"/>
      <c r="AE625" s="58"/>
      <c r="AF625" s="55"/>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c r="BW625" s="4"/>
    </row>
    <row r="626" spans="1:75" ht="12.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1"/>
      <c r="AA626" s="52"/>
      <c r="AB626" s="58"/>
      <c r="AC626" s="59"/>
      <c r="AD626" s="58"/>
      <c r="AE626" s="58"/>
      <c r="AF626" s="55"/>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c r="BK626" s="4"/>
      <c r="BL626" s="4"/>
      <c r="BM626" s="4"/>
      <c r="BN626" s="4"/>
      <c r="BO626" s="4"/>
      <c r="BP626" s="4"/>
      <c r="BQ626" s="4"/>
      <c r="BR626" s="4"/>
      <c r="BS626" s="4"/>
      <c r="BT626" s="4"/>
      <c r="BU626" s="4"/>
      <c r="BV626" s="4"/>
      <c r="BW626" s="4"/>
    </row>
    <row r="627" spans="1:75" ht="12.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1"/>
      <c r="AA627" s="52"/>
      <c r="AB627" s="58"/>
      <c r="AC627" s="59"/>
      <c r="AD627" s="58"/>
      <c r="AE627" s="58"/>
      <c r="AF627" s="55"/>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c r="BI627" s="4"/>
      <c r="BJ627" s="4"/>
      <c r="BK627" s="4"/>
      <c r="BL627" s="4"/>
      <c r="BM627" s="4"/>
      <c r="BN627" s="4"/>
      <c r="BO627" s="4"/>
      <c r="BP627" s="4"/>
      <c r="BQ627" s="4"/>
      <c r="BR627" s="4"/>
      <c r="BS627" s="4"/>
      <c r="BT627" s="4"/>
      <c r="BU627" s="4"/>
      <c r="BV627" s="4"/>
      <c r="BW627" s="4"/>
    </row>
    <row r="628" spans="1:75" ht="12.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1"/>
      <c r="AA628" s="52"/>
      <c r="AB628" s="58"/>
      <c r="AC628" s="59"/>
      <c r="AD628" s="58"/>
      <c r="AE628" s="58"/>
      <c r="AF628" s="55"/>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c r="BT628" s="4"/>
      <c r="BU628" s="4"/>
      <c r="BV628" s="4"/>
      <c r="BW628" s="4"/>
    </row>
    <row r="629" spans="1:75" ht="12.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1"/>
      <c r="AA629" s="52"/>
      <c r="AB629" s="58"/>
      <c r="AC629" s="59"/>
      <c r="AD629" s="58"/>
      <c r="AE629" s="58"/>
      <c r="AF629" s="55"/>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c r="BI629" s="4"/>
      <c r="BJ629" s="4"/>
      <c r="BK629" s="4"/>
      <c r="BL629" s="4"/>
      <c r="BM629" s="4"/>
      <c r="BN629" s="4"/>
      <c r="BO629" s="4"/>
      <c r="BP629" s="4"/>
      <c r="BQ629" s="4"/>
      <c r="BR629" s="4"/>
      <c r="BS629" s="4"/>
      <c r="BT629" s="4"/>
      <c r="BU629" s="4"/>
      <c r="BV629" s="4"/>
      <c r="BW629" s="4"/>
    </row>
    <row r="630" spans="1:75" ht="12.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1"/>
      <c r="AA630" s="52"/>
      <c r="AB630" s="58"/>
      <c r="AC630" s="59"/>
      <c r="AD630" s="58"/>
      <c r="AE630" s="58"/>
      <c r="AF630" s="55"/>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c r="BL630" s="4"/>
      <c r="BM630" s="4"/>
      <c r="BN630" s="4"/>
      <c r="BO630" s="4"/>
      <c r="BP630" s="4"/>
      <c r="BQ630" s="4"/>
      <c r="BR630" s="4"/>
      <c r="BS630" s="4"/>
      <c r="BT630" s="4"/>
      <c r="BU630" s="4"/>
      <c r="BV630" s="4"/>
      <c r="BW630" s="4"/>
    </row>
    <row r="631" spans="1:75" ht="12.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1"/>
      <c r="AA631" s="52"/>
      <c r="AB631" s="58"/>
      <c r="AC631" s="59"/>
      <c r="AD631" s="58"/>
      <c r="AE631" s="58"/>
      <c r="AF631" s="55"/>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c r="BI631" s="4"/>
      <c r="BJ631" s="4"/>
      <c r="BK631" s="4"/>
      <c r="BL631" s="4"/>
      <c r="BM631" s="4"/>
      <c r="BN631" s="4"/>
      <c r="BO631" s="4"/>
      <c r="BP631" s="4"/>
      <c r="BQ631" s="4"/>
      <c r="BR631" s="4"/>
      <c r="BS631" s="4"/>
      <c r="BT631" s="4"/>
      <c r="BU631" s="4"/>
      <c r="BV631" s="4"/>
      <c r="BW631" s="4"/>
    </row>
    <row r="632" spans="1:75" ht="12.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1"/>
      <c r="AA632" s="52"/>
      <c r="AB632" s="58"/>
      <c r="AC632" s="59"/>
      <c r="AD632" s="58"/>
      <c r="AE632" s="58"/>
      <c r="AF632" s="55"/>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c r="BT632" s="4"/>
      <c r="BU632" s="4"/>
      <c r="BV632" s="4"/>
      <c r="BW632" s="4"/>
    </row>
    <row r="633" spans="1:75" ht="12.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1"/>
      <c r="AA633" s="52"/>
      <c r="AB633" s="58"/>
      <c r="AC633" s="59"/>
      <c r="AD633" s="58"/>
      <c r="AE633" s="58"/>
      <c r="AF633" s="55"/>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c r="BL633" s="4"/>
      <c r="BM633" s="4"/>
      <c r="BN633" s="4"/>
      <c r="BO633" s="4"/>
      <c r="BP633" s="4"/>
      <c r="BQ633" s="4"/>
      <c r="BR633" s="4"/>
      <c r="BS633" s="4"/>
      <c r="BT633" s="4"/>
      <c r="BU633" s="4"/>
      <c r="BV633" s="4"/>
      <c r="BW633" s="4"/>
    </row>
    <row r="634" spans="1:75" ht="12.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1"/>
      <c r="AA634" s="52"/>
      <c r="AB634" s="58"/>
      <c r="AC634" s="59"/>
      <c r="AD634" s="58"/>
      <c r="AE634" s="58"/>
      <c r="AF634" s="55"/>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4"/>
      <c r="BL634" s="4"/>
      <c r="BM634" s="4"/>
      <c r="BN634" s="4"/>
      <c r="BO634" s="4"/>
      <c r="BP634" s="4"/>
      <c r="BQ634" s="4"/>
      <c r="BR634" s="4"/>
      <c r="BS634" s="4"/>
      <c r="BT634" s="4"/>
      <c r="BU634" s="4"/>
      <c r="BV634" s="4"/>
      <c r="BW634" s="4"/>
    </row>
    <row r="635" spans="1:75" ht="12.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1"/>
      <c r="AA635" s="52"/>
      <c r="AB635" s="58"/>
      <c r="AC635" s="59"/>
      <c r="AD635" s="58"/>
      <c r="AE635" s="58"/>
      <c r="AF635" s="55"/>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c r="BL635" s="4"/>
      <c r="BM635" s="4"/>
      <c r="BN635" s="4"/>
      <c r="BO635" s="4"/>
      <c r="BP635" s="4"/>
      <c r="BQ635" s="4"/>
      <c r="BR635" s="4"/>
      <c r="BS635" s="4"/>
      <c r="BT635" s="4"/>
      <c r="BU635" s="4"/>
      <c r="BV635" s="4"/>
      <c r="BW635" s="4"/>
    </row>
    <row r="636" spans="1:75" ht="12.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1"/>
      <c r="AA636" s="52"/>
      <c r="AB636" s="58"/>
      <c r="AC636" s="59"/>
      <c r="AD636" s="58"/>
      <c r="AE636" s="58"/>
      <c r="AF636" s="55"/>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c r="BI636" s="4"/>
      <c r="BJ636" s="4"/>
      <c r="BK636" s="4"/>
      <c r="BL636" s="4"/>
      <c r="BM636" s="4"/>
      <c r="BN636" s="4"/>
      <c r="BO636" s="4"/>
      <c r="BP636" s="4"/>
      <c r="BQ636" s="4"/>
      <c r="BR636" s="4"/>
      <c r="BS636" s="4"/>
      <c r="BT636" s="4"/>
      <c r="BU636" s="4"/>
      <c r="BV636" s="4"/>
      <c r="BW636" s="4"/>
    </row>
    <row r="637" spans="1:75" ht="12.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1"/>
      <c r="AA637" s="52"/>
      <c r="AB637" s="58"/>
      <c r="AC637" s="59"/>
      <c r="AD637" s="58"/>
      <c r="AE637" s="58"/>
      <c r="AF637" s="55"/>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c r="BI637" s="4"/>
      <c r="BJ637" s="4"/>
      <c r="BK637" s="4"/>
      <c r="BL637" s="4"/>
      <c r="BM637" s="4"/>
      <c r="BN637" s="4"/>
      <c r="BO637" s="4"/>
      <c r="BP637" s="4"/>
      <c r="BQ637" s="4"/>
      <c r="BR637" s="4"/>
      <c r="BS637" s="4"/>
      <c r="BT637" s="4"/>
      <c r="BU637" s="4"/>
      <c r="BV637" s="4"/>
      <c r="BW637" s="4"/>
    </row>
    <row r="638" spans="1:75" ht="12.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1"/>
      <c r="AA638" s="52"/>
      <c r="AB638" s="58"/>
      <c r="AC638" s="59"/>
      <c r="AD638" s="58"/>
      <c r="AE638" s="58"/>
      <c r="AF638" s="55"/>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c r="BI638" s="4"/>
      <c r="BJ638" s="4"/>
      <c r="BK638" s="4"/>
      <c r="BL638" s="4"/>
      <c r="BM638" s="4"/>
      <c r="BN638" s="4"/>
      <c r="BO638" s="4"/>
      <c r="BP638" s="4"/>
      <c r="BQ638" s="4"/>
      <c r="BR638" s="4"/>
      <c r="BS638" s="4"/>
      <c r="BT638" s="4"/>
      <c r="BU638" s="4"/>
      <c r="BV638" s="4"/>
      <c r="BW638" s="4"/>
    </row>
    <row r="639" spans="1:75" ht="12.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1"/>
      <c r="AA639" s="52"/>
      <c r="AB639" s="58"/>
      <c r="AC639" s="59"/>
      <c r="AD639" s="58"/>
      <c r="AE639" s="58"/>
      <c r="AF639" s="55"/>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c r="BL639" s="4"/>
      <c r="BM639" s="4"/>
      <c r="BN639" s="4"/>
      <c r="BO639" s="4"/>
      <c r="BP639" s="4"/>
      <c r="BQ639" s="4"/>
      <c r="BR639" s="4"/>
      <c r="BS639" s="4"/>
      <c r="BT639" s="4"/>
      <c r="BU639" s="4"/>
      <c r="BV639" s="4"/>
      <c r="BW639" s="4"/>
    </row>
    <row r="640" spans="1:75" ht="12.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1"/>
      <c r="AA640" s="52"/>
      <c r="AB640" s="58"/>
      <c r="AC640" s="59"/>
      <c r="AD640" s="58"/>
      <c r="AE640" s="58"/>
      <c r="AF640" s="55"/>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c r="BL640" s="4"/>
      <c r="BM640" s="4"/>
      <c r="BN640" s="4"/>
      <c r="BO640" s="4"/>
      <c r="BP640" s="4"/>
      <c r="BQ640" s="4"/>
      <c r="BR640" s="4"/>
      <c r="BS640" s="4"/>
      <c r="BT640" s="4"/>
      <c r="BU640" s="4"/>
      <c r="BV640" s="4"/>
      <c r="BW640" s="4"/>
    </row>
    <row r="641" spans="1:75" ht="12.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1"/>
      <c r="AA641" s="52"/>
      <c r="AB641" s="58"/>
      <c r="AC641" s="59"/>
      <c r="AD641" s="58"/>
      <c r="AE641" s="58"/>
      <c r="AF641" s="55"/>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c r="BW641" s="4"/>
    </row>
    <row r="642" spans="1:75" ht="12.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1"/>
      <c r="AA642" s="52"/>
      <c r="AB642" s="58"/>
      <c r="AC642" s="59"/>
      <c r="AD642" s="58"/>
      <c r="AE642" s="58"/>
      <c r="AF642" s="55"/>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c r="BP642" s="4"/>
      <c r="BQ642" s="4"/>
      <c r="BR642" s="4"/>
      <c r="BS642" s="4"/>
      <c r="BT642" s="4"/>
      <c r="BU642" s="4"/>
      <c r="BV642" s="4"/>
      <c r="BW642" s="4"/>
    </row>
    <row r="643" spans="1:75" ht="12.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1"/>
      <c r="AA643" s="52"/>
      <c r="AB643" s="58"/>
      <c r="AC643" s="59"/>
      <c r="AD643" s="58"/>
      <c r="AE643" s="58"/>
      <c r="AF643" s="55"/>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c r="BL643" s="4"/>
      <c r="BM643" s="4"/>
      <c r="BN643" s="4"/>
      <c r="BO643" s="4"/>
      <c r="BP643" s="4"/>
      <c r="BQ643" s="4"/>
      <c r="BR643" s="4"/>
      <c r="BS643" s="4"/>
      <c r="BT643" s="4"/>
      <c r="BU643" s="4"/>
      <c r="BV643" s="4"/>
      <c r="BW643" s="4"/>
    </row>
    <row r="644" spans="1:75" ht="12.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1"/>
      <c r="AA644" s="52"/>
      <c r="AB644" s="58"/>
      <c r="AC644" s="59"/>
      <c r="AD644" s="58"/>
      <c r="AE644" s="58"/>
      <c r="AF644" s="55"/>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c r="BI644" s="4"/>
      <c r="BJ644" s="4"/>
      <c r="BK644" s="4"/>
      <c r="BL644" s="4"/>
      <c r="BM644" s="4"/>
      <c r="BN644" s="4"/>
      <c r="BO644" s="4"/>
      <c r="BP644" s="4"/>
      <c r="BQ644" s="4"/>
      <c r="BR644" s="4"/>
      <c r="BS644" s="4"/>
      <c r="BT644" s="4"/>
      <c r="BU644" s="4"/>
      <c r="BV644" s="4"/>
      <c r="BW644" s="4"/>
    </row>
    <row r="645" spans="1:75" ht="12.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1"/>
      <c r="AA645" s="52"/>
      <c r="AB645" s="58"/>
      <c r="AC645" s="59"/>
      <c r="AD645" s="58"/>
      <c r="AE645" s="58"/>
      <c r="AF645" s="55"/>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c r="BI645" s="4"/>
      <c r="BJ645" s="4"/>
      <c r="BK645" s="4"/>
      <c r="BL645" s="4"/>
      <c r="BM645" s="4"/>
      <c r="BN645" s="4"/>
      <c r="BO645" s="4"/>
      <c r="BP645" s="4"/>
      <c r="BQ645" s="4"/>
      <c r="BR645" s="4"/>
      <c r="BS645" s="4"/>
      <c r="BT645" s="4"/>
      <c r="BU645" s="4"/>
      <c r="BV645" s="4"/>
      <c r="BW645" s="4"/>
    </row>
    <row r="646" spans="1:75" ht="12.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1"/>
      <c r="AA646" s="52"/>
      <c r="AB646" s="58"/>
      <c r="AC646" s="59"/>
      <c r="AD646" s="58"/>
      <c r="AE646" s="58"/>
      <c r="AF646" s="55"/>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c r="BI646" s="4"/>
      <c r="BJ646" s="4"/>
      <c r="BK646" s="4"/>
      <c r="BL646" s="4"/>
      <c r="BM646" s="4"/>
      <c r="BN646" s="4"/>
      <c r="BO646" s="4"/>
      <c r="BP646" s="4"/>
      <c r="BQ646" s="4"/>
      <c r="BR646" s="4"/>
      <c r="BS646" s="4"/>
      <c r="BT646" s="4"/>
      <c r="BU646" s="4"/>
      <c r="BV646" s="4"/>
      <c r="BW646" s="4"/>
    </row>
    <row r="647" spans="1:75" ht="12.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1"/>
      <c r="AA647" s="52"/>
      <c r="AB647" s="58"/>
      <c r="AC647" s="59"/>
      <c r="AD647" s="58"/>
      <c r="AE647" s="58"/>
      <c r="AF647" s="55"/>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4"/>
      <c r="BP647" s="4"/>
      <c r="BQ647" s="4"/>
      <c r="BR647" s="4"/>
      <c r="BS647" s="4"/>
      <c r="BT647" s="4"/>
      <c r="BU647" s="4"/>
      <c r="BV647" s="4"/>
      <c r="BW647" s="4"/>
    </row>
    <row r="648" spans="1:75" ht="12.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1"/>
      <c r="AA648" s="52"/>
      <c r="AB648" s="58"/>
      <c r="AC648" s="59"/>
      <c r="AD648" s="58"/>
      <c r="AE648" s="58"/>
      <c r="AF648" s="55"/>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c r="BL648" s="4"/>
      <c r="BM648" s="4"/>
      <c r="BN648" s="4"/>
      <c r="BO648" s="4"/>
      <c r="BP648" s="4"/>
      <c r="BQ648" s="4"/>
      <c r="BR648" s="4"/>
      <c r="BS648" s="4"/>
      <c r="BT648" s="4"/>
      <c r="BU648" s="4"/>
      <c r="BV648" s="4"/>
      <c r="BW648" s="4"/>
    </row>
    <row r="649" spans="1:75" ht="12.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1"/>
      <c r="AA649" s="52"/>
      <c r="AB649" s="58"/>
      <c r="AC649" s="59"/>
      <c r="AD649" s="58"/>
      <c r="AE649" s="58"/>
      <c r="AF649" s="55"/>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c r="BL649" s="4"/>
      <c r="BM649" s="4"/>
      <c r="BN649" s="4"/>
      <c r="BO649" s="4"/>
      <c r="BP649" s="4"/>
      <c r="BQ649" s="4"/>
      <c r="BR649" s="4"/>
      <c r="BS649" s="4"/>
      <c r="BT649" s="4"/>
      <c r="BU649" s="4"/>
      <c r="BV649" s="4"/>
      <c r="BW649" s="4"/>
    </row>
    <row r="650" spans="1:75" ht="12.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1"/>
      <c r="AA650" s="52"/>
      <c r="AB650" s="58"/>
      <c r="AC650" s="59"/>
      <c r="AD650" s="58"/>
      <c r="AE650" s="58"/>
      <c r="AF650" s="55"/>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c r="BL650" s="4"/>
      <c r="BM650" s="4"/>
      <c r="BN650" s="4"/>
      <c r="BO650" s="4"/>
      <c r="BP650" s="4"/>
      <c r="BQ650" s="4"/>
      <c r="BR650" s="4"/>
      <c r="BS650" s="4"/>
      <c r="BT650" s="4"/>
      <c r="BU650" s="4"/>
      <c r="BV650" s="4"/>
      <c r="BW650" s="4"/>
    </row>
    <row r="651" spans="1:75" ht="12.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1"/>
      <c r="AA651" s="52"/>
      <c r="AB651" s="58"/>
      <c r="AC651" s="59"/>
      <c r="AD651" s="58"/>
      <c r="AE651" s="58"/>
      <c r="AF651" s="55"/>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c r="BW651" s="4"/>
    </row>
    <row r="652" spans="1:75" ht="12.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1"/>
      <c r="AA652" s="52"/>
      <c r="AB652" s="58"/>
      <c r="AC652" s="59"/>
      <c r="AD652" s="58"/>
      <c r="AE652" s="58"/>
      <c r="AF652" s="55"/>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c r="BG652" s="4"/>
      <c r="BH652" s="4"/>
      <c r="BI652" s="4"/>
      <c r="BJ652" s="4"/>
      <c r="BK652" s="4"/>
      <c r="BL652" s="4"/>
      <c r="BM652" s="4"/>
      <c r="BN652" s="4"/>
      <c r="BO652" s="4"/>
      <c r="BP652" s="4"/>
      <c r="BQ652" s="4"/>
      <c r="BR652" s="4"/>
      <c r="BS652" s="4"/>
      <c r="BT652" s="4"/>
      <c r="BU652" s="4"/>
      <c r="BV652" s="4"/>
      <c r="BW652" s="4"/>
    </row>
    <row r="653" spans="1:75" ht="12.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1"/>
      <c r="AA653" s="52"/>
      <c r="AB653" s="58"/>
      <c r="AC653" s="59"/>
      <c r="AD653" s="58"/>
      <c r="AE653" s="58"/>
      <c r="AF653" s="55"/>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c r="BI653" s="4"/>
      <c r="BJ653" s="4"/>
      <c r="BK653" s="4"/>
      <c r="BL653" s="4"/>
      <c r="BM653" s="4"/>
      <c r="BN653" s="4"/>
      <c r="BO653" s="4"/>
      <c r="BP653" s="4"/>
      <c r="BQ653" s="4"/>
      <c r="BR653" s="4"/>
      <c r="BS653" s="4"/>
      <c r="BT653" s="4"/>
      <c r="BU653" s="4"/>
      <c r="BV653" s="4"/>
      <c r="BW653" s="4"/>
    </row>
    <row r="654" spans="1:75" ht="12.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1"/>
      <c r="AA654" s="52"/>
      <c r="AB654" s="58"/>
      <c r="AC654" s="59"/>
      <c r="AD654" s="58"/>
      <c r="AE654" s="58"/>
      <c r="AF654" s="55"/>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c r="BI654" s="4"/>
      <c r="BJ654" s="4"/>
      <c r="BK654" s="4"/>
      <c r="BL654" s="4"/>
      <c r="BM654" s="4"/>
      <c r="BN654" s="4"/>
      <c r="BO654" s="4"/>
      <c r="BP654" s="4"/>
      <c r="BQ654" s="4"/>
      <c r="BR654" s="4"/>
      <c r="BS654" s="4"/>
      <c r="BT654" s="4"/>
      <c r="BU654" s="4"/>
      <c r="BV654" s="4"/>
      <c r="BW654" s="4"/>
    </row>
    <row r="655" spans="1:75" ht="12.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1"/>
      <c r="AA655" s="52"/>
      <c r="AB655" s="58"/>
      <c r="AC655" s="59"/>
      <c r="AD655" s="58"/>
      <c r="AE655" s="58"/>
      <c r="AF655" s="55"/>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c r="BI655" s="4"/>
      <c r="BJ655" s="4"/>
      <c r="BK655" s="4"/>
      <c r="BL655" s="4"/>
      <c r="BM655" s="4"/>
      <c r="BN655" s="4"/>
      <c r="BO655" s="4"/>
      <c r="BP655" s="4"/>
      <c r="BQ655" s="4"/>
      <c r="BR655" s="4"/>
      <c r="BS655" s="4"/>
      <c r="BT655" s="4"/>
      <c r="BU655" s="4"/>
      <c r="BV655" s="4"/>
      <c r="BW655" s="4"/>
    </row>
    <row r="656" spans="1:75" ht="12.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1"/>
      <c r="AA656" s="52"/>
      <c r="AB656" s="58"/>
      <c r="AC656" s="59"/>
      <c r="AD656" s="58"/>
      <c r="AE656" s="58"/>
      <c r="AF656" s="55"/>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c r="BT656" s="4"/>
      <c r="BU656" s="4"/>
      <c r="BV656" s="4"/>
      <c r="BW656" s="4"/>
    </row>
    <row r="657" spans="1:75" ht="12.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1"/>
      <c r="AA657" s="52"/>
      <c r="AB657" s="58"/>
      <c r="AC657" s="59"/>
      <c r="AD657" s="58"/>
      <c r="AE657" s="58"/>
      <c r="AF657" s="55"/>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c r="BL657" s="4"/>
      <c r="BM657" s="4"/>
      <c r="BN657" s="4"/>
      <c r="BO657" s="4"/>
      <c r="BP657" s="4"/>
      <c r="BQ657" s="4"/>
      <c r="BR657" s="4"/>
      <c r="BS657" s="4"/>
      <c r="BT657" s="4"/>
      <c r="BU657" s="4"/>
      <c r="BV657" s="4"/>
      <c r="BW657" s="4"/>
    </row>
    <row r="658" spans="1:75" ht="12.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1"/>
      <c r="AA658" s="52"/>
      <c r="AB658" s="58"/>
      <c r="AC658" s="59"/>
      <c r="AD658" s="58"/>
      <c r="AE658" s="58"/>
      <c r="AF658" s="55"/>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c r="BL658" s="4"/>
      <c r="BM658" s="4"/>
      <c r="BN658" s="4"/>
      <c r="BO658" s="4"/>
      <c r="BP658" s="4"/>
      <c r="BQ658" s="4"/>
      <c r="BR658" s="4"/>
      <c r="BS658" s="4"/>
      <c r="BT658" s="4"/>
      <c r="BU658" s="4"/>
      <c r="BV658" s="4"/>
      <c r="BW658" s="4"/>
    </row>
    <row r="659" spans="1:75" ht="12.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1"/>
      <c r="AA659" s="52"/>
      <c r="AB659" s="58"/>
      <c r="AC659" s="59"/>
      <c r="AD659" s="58"/>
      <c r="AE659" s="58"/>
      <c r="AF659" s="55"/>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c r="BL659" s="4"/>
      <c r="BM659" s="4"/>
      <c r="BN659" s="4"/>
      <c r="BO659" s="4"/>
      <c r="BP659" s="4"/>
      <c r="BQ659" s="4"/>
      <c r="BR659" s="4"/>
      <c r="BS659" s="4"/>
      <c r="BT659" s="4"/>
      <c r="BU659" s="4"/>
      <c r="BV659" s="4"/>
      <c r="BW659" s="4"/>
    </row>
    <row r="660" spans="1:75" ht="12.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1"/>
      <c r="AA660" s="52"/>
      <c r="AB660" s="58"/>
      <c r="AC660" s="59"/>
      <c r="AD660" s="58"/>
      <c r="AE660" s="58"/>
      <c r="AF660" s="55"/>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c r="BW660" s="4"/>
    </row>
    <row r="661" spans="1:75" ht="12.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1"/>
      <c r="AA661" s="52"/>
      <c r="AB661" s="58"/>
      <c r="AC661" s="59"/>
      <c r="AD661" s="58"/>
      <c r="AE661" s="58"/>
      <c r="AF661" s="55"/>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c r="BL661" s="4"/>
      <c r="BM661" s="4"/>
      <c r="BN661" s="4"/>
      <c r="BO661" s="4"/>
      <c r="BP661" s="4"/>
      <c r="BQ661" s="4"/>
      <c r="BR661" s="4"/>
      <c r="BS661" s="4"/>
      <c r="BT661" s="4"/>
      <c r="BU661" s="4"/>
      <c r="BV661" s="4"/>
      <c r="BW661" s="4"/>
    </row>
    <row r="662" spans="1:75" ht="12.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1"/>
      <c r="AA662" s="52"/>
      <c r="AB662" s="58"/>
      <c r="AC662" s="59"/>
      <c r="AD662" s="58"/>
      <c r="AE662" s="58"/>
      <c r="AF662" s="55"/>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c r="BI662" s="4"/>
      <c r="BJ662" s="4"/>
      <c r="BK662" s="4"/>
      <c r="BL662" s="4"/>
      <c r="BM662" s="4"/>
      <c r="BN662" s="4"/>
      <c r="BO662" s="4"/>
      <c r="BP662" s="4"/>
      <c r="BQ662" s="4"/>
      <c r="BR662" s="4"/>
      <c r="BS662" s="4"/>
      <c r="BT662" s="4"/>
      <c r="BU662" s="4"/>
      <c r="BV662" s="4"/>
      <c r="BW662" s="4"/>
    </row>
    <row r="663" spans="1:75" ht="12.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1"/>
      <c r="AA663" s="52"/>
      <c r="AB663" s="58"/>
      <c r="AC663" s="59"/>
      <c r="AD663" s="58"/>
      <c r="AE663" s="58"/>
      <c r="AF663" s="55"/>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c r="BI663" s="4"/>
      <c r="BJ663" s="4"/>
      <c r="BK663" s="4"/>
      <c r="BL663" s="4"/>
      <c r="BM663" s="4"/>
      <c r="BN663" s="4"/>
      <c r="BO663" s="4"/>
      <c r="BP663" s="4"/>
      <c r="BQ663" s="4"/>
      <c r="BR663" s="4"/>
      <c r="BS663" s="4"/>
      <c r="BT663" s="4"/>
      <c r="BU663" s="4"/>
      <c r="BV663" s="4"/>
      <c r="BW663" s="4"/>
    </row>
    <row r="664" spans="1:75" ht="12.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1"/>
      <c r="AA664" s="52"/>
      <c r="AB664" s="58"/>
      <c r="AC664" s="59"/>
      <c r="AD664" s="58"/>
      <c r="AE664" s="58"/>
      <c r="AF664" s="55"/>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c r="BG664" s="4"/>
      <c r="BH664" s="4"/>
      <c r="BI664" s="4"/>
      <c r="BJ664" s="4"/>
      <c r="BK664" s="4"/>
      <c r="BL664" s="4"/>
      <c r="BM664" s="4"/>
      <c r="BN664" s="4"/>
      <c r="BO664" s="4"/>
      <c r="BP664" s="4"/>
      <c r="BQ664" s="4"/>
      <c r="BR664" s="4"/>
      <c r="BS664" s="4"/>
      <c r="BT664" s="4"/>
      <c r="BU664" s="4"/>
      <c r="BV664" s="4"/>
      <c r="BW664" s="4"/>
    </row>
    <row r="665" spans="1:75" ht="12.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1"/>
      <c r="AA665" s="52"/>
      <c r="AB665" s="58"/>
      <c r="AC665" s="59"/>
      <c r="AD665" s="58"/>
      <c r="AE665" s="58"/>
      <c r="AF665" s="55"/>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c r="BG665" s="4"/>
      <c r="BH665" s="4"/>
      <c r="BI665" s="4"/>
      <c r="BJ665" s="4"/>
      <c r="BK665" s="4"/>
      <c r="BL665" s="4"/>
      <c r="BM665" s="4"/>
      <c r="BN665" s="4"/>
      <c r="BO665" s="4"/>
      <c r="BP665" s="4"/>
      <c r="BQ665" s="4"/>
      <c r="BR665" s="4"/>
      <c r="BS665" s="4"/>
      <c r="BT665" s="4"/>
      <c r="BU665" s="4"/>
      <c r="BV665" s="4"/>
      <c r="BW665" s="4"/>
    </row>
    <row r="666" spans="1:75" ht="12.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1"/>
      <c r="AA666" s="52"/>
      <c r="AB666" s="58"/>
      <c r="AC666" s="59"/>
      <c r="AD666" s="58"/>
      <c r="AE666" s="58"/>
      <c r="AF666" s="55"/>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c r="BG666" s="4"/>
      <c r="BH666" s="4"/>
      <c r="BI666" s="4"/>
      <c r="BJ666" s="4"/>
      <c r="BK666" s="4"/>
      <c r="BL666" s="4"/>
      <c r="BM666" s="4"/>
      <c r="BN666" s="4"/>
      <c r="BO666" s="4"/>
      <c r="BP666" s="4"/>
      <c r="BQ666" s="4"/>
      <c r="BR666" s="4"/>
      <c r="BS666" s="4"/>
      <c r="BT666" s="4"/>
      <c r="BU666" s="4"/>
      <c r="BV666" s="4"/>
      <c r="BW666" s="4"/>
    </row>
    <row r="667" spans="1:75" ht="12.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1"/>
      <c r="AA667" s="52"/>
      <c r="AB667" s="58"/>
      <c r="AC667" s="59"/>
      <c r="AD667" s="58"/>
      <c r="AE667" s="58"/>
      <c r="AF667" s="55"/>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c r="BI667" s="4"/>
      <c r="BJ667" s="4"/>
      <c r="BK667" s="4"/>
      <c r="BL667" s="4"/>
      <c r="BM667" s="4"/>
      <c r="BN667" s="4"/>
      <c r="BO667" s="4"/>
      <c r="BP667" s="4"/>
      <c r="BQ667" s="4"/>
      <c r="BR667" s="4"/>
      <c r="BS667" s="4"/>
      <c r="BT667" s="4"/>
      <c r="BU667" s="4"/>
      <c r="BV667" s="4"/>
      <c r="BW667" s="4"/>
    </row>
    <row r="668" spans="1:75" ht="12.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1"/>
      <c r="AA668" s="52"/>
      <c r="AB668" s="58"/>
      <c r="AC668" s="59"/>
      <c r="AD668" s="58"/>
      <c r="AE668" s="58"/>
      <c r="AF668" s="55"/>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c r="BI668" s="4"/>
      <c r="BJ668" s="4"/>
      <c r="BK668" s="4"/>
      <c r="BL668" s="4"/>
      <c r="BM668" s="4"/>
      <c r="BN668" s="4"/>
      <c r="BO668" s="4"/>
      <c r="BP668" s="4"/>
      <c r="BQ668" s="4"/>
      <c r="BR668" s="4"/>
      <c r="BS668" s="4"/>
      <c r="BT668" s="4"/>
      <c r="BU668" s="4"/>
      <c r="BV668" s="4"/>
      <c r="BW668" s="4"/>
    </row>
    <row r="669" spans="1:75" ht="12.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1"/>
      <c r="AA669" s="52"/>
      <c r="AB669" s="58"/>
      <c r="AC669" s="59"/>
      <c r="AD669" s="58"/>
      <c r="AE669" s="58"/>
      <c r="AF669" s="55"/>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c r="BG669" s="4"/>
      <c r="BH669" s="4"/>
      <c r="BI669" s="4"/>
      <c r="BJ669" s="4"/>
      <c r="BK669" s="4"/>
      <c r="BL669" s="4"/>
      <c r="BM669" s="4"/>
      <c r="BN669" s="4"/>
      <c r="BO669" s="4"/>
      <c r="BP669" s="4"/>
      <c r="BQ669" s="4"/>
      <c r="BR669" s="4"/>
      <c r="BS669" s="4"/>
      <c r="BT669" s="4"/>
      <c r="BU669" s="4"/>
      <c r="BV669" s="4"/>
      <c r="BW669" s="4"/>
    </row>
    <row r="670" spans="1:75" ht="12.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1"/>
      <c r="AA670" s="52"/>
      <c r="AB670" s="58"/>
      <c r="AC670" s="59"/>
      <c r="AD670" s="58"/>
      <c r="AE670" s="58"/>
      <c r="AF670" s="55"/>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c r="BI670" s="4"/>
      <c r="BJ670" s="4"/>
      <c r="BK670" s="4"/>
      <c r="BL670" s="4"/>
      <c r="BM670" s="4"/>
      <c r="BN670" s="4"/>
      <c r="BO670" s="4"/>
      <c r="BP670" s="4"/>
      <c r="BQ670" s="4"/>
      <c r="BR670" s="4"/>
      <c r="BS670" s="4"/>
      <c r="BT670" s="4"/>
      <c r="BU670" s="4"/>
      <c r="BV670" s="4"/>
      <c r="BW670" s="4"/>
    </row>
    <row r="671" spans="1:75" ht="12.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1"/>
      <c r="AA671" s="52"/>
      <c r="AB671" s="58"/>
      <c r="AC671" s="59"/>
      <c r="AD671" s="58"/>
      <c r="AE671" s="58"/>
      <c r="AF671" s="55"/>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c r="BG671" s="4"/>
      <c r="BH671" s="4"/>
      <c r="BI671" s="4"/>
      <c r="BJ671" s="4"/>
      <c r="BK671" s="4"/>
      <c r="BL671" s="4"/>
      <c r="BM671" s="4"/>
      <c r="BN671" s="4"/>
      <c r="BO671" s="4"/>
      <c r="BP671" s="4"/>
      <c r="BQ671" s="4"/>
      <c r="BR671" s="4"/>
      <c r="BS671" s="4"/>
      <c r="BT671" s="4"/>
      <c r="BU671" s="4"/>
      <c r="BV671" s="4"/>
      <c r="BW671" s="4"/>
    </row>
    <row r="672" spans="1:75" ht="12.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1"/>
      <c r="AA672" s="52"/>
      <c r="AB672" s="58"/>
      <c r="AC672" s="59"/>
      <c r="AD672" s="58"/>
      <c r="AE672" s="58"/>
      <c r="AF672" s="55"/>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c r="BI672" s="4"/>
      <c r="BJ672" s="4"/>
      <c r="BK672" s="4"/>
      <c r="BL672" s="4"/>
      <c r="BM672" s="4"/>
      <c r="BN672" s="4"/>
      <c r="BO672" s="4"/>
      <c r="BP672" s="4"/>
      <c r="BQ672" s="4"/>
      <c r="BR672" s="4"/>
      <c r="BS672" s="4"/>
      <c r="BT672" s="4"/>
      <c r="BU672" s="4"/>
      <c r="BV672" s="4"/>
      <c r="BW672" s="4"/>
    </row>
    <row r="673" spans="1:75" ht="12.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1"/>
      <c r="AA673" s="52"/>
      <c r="AB673" s="58"/>
      <c r="AC673" s="59"/>
      <c r="AD673" s="58"/>
      <c r="AE673" s="58"/>
      <c r="AF673" s="55"/>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c r="BG673" s="4"/>
      <c r="BH673" s="4"/>
      <c r="BI673" s="4"/>
      <c r="BJ673" s="4"/>
      <c r="BK673" s="4"/>
      <c r="BL673" s="4"/>
      <c r="BM673" s="4"/>
      <c r="BN673" s="4"/>
      <c r="BO673" s="4"/>
      <c r="BP673" s="4"/>
      <c r="BQ673" s="4"/>
      <c r="BR673" s="4"/>
      <c r="BS673" s="4"/>
      <c r="BT673" s="4"/>
      <c r="BU673" s="4"/>
      <c r="BV673" s="4"/>
      <c r="BW673" s="4"/>
    </row>
    <row r="674" spans="1:75" ht="12.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1"/>
      <c r="AA674" s="52"/>
      <c r="AB674" s="58"/>
      <c r="AC674" s="59"/>
      <c r="AD674" s="58"/>
      <c r="AE674" s="58"/>
      <c r="AF674" s="55"/>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c r="BG674" s="4"/>
      <c r="BH674" s="4"/>
      <c r="BI674" s="4"/>
      <c r="BJ674" s="4"/>
      <c r="BK674" s="4"/>
      <c r="BL674" s="4"/>
      <c r="BM674" s="4"/>
      <c r="BN674" s="4"/>
      <c r="BO674" s="4"/>
      <c r="BP674" s="4"/>
      <c r="BQ674" s="4"/>
      <c r="BR674" s="4"/>
      <c r="BS674" s="4"/>
      <c r="BT674" s="4"/>
      <c r="BU674" s="4"/>
      <c r="BV674" s="4"/>
      <c r="BW674" s="4"/>
    </row>
    <row r="675" spans="1:75" ht="12.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1"/>
      <c r="AA675" s="52"/>
      <c r="AB675" s="58"/>
      <c r="AC675" s="59"/>
      <c r="AD675" s="58"/>
      <c r="AE675" s="58"/>
      <c r="AF675" s="55"/>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c r="BG675" s="4"/>
      <c r="BH675" s="4"/>
      <c r="BI675" s="4"/>
      <c r="BJ675" s="4"/>
      <c r="BK675" s="4"/>
      <c r="BL675" s="4"/>
      <c r="BM675" s="4"/>
      <c r="BN675" s="4"/>
      <c r="BO675" s="4"/>
      <c r="BP675" s="4"/>
      <c r="BQ675" s="4"/>
      <c r="BR675" s="4"/>
      <c r="BS675" s="4"/>
      <c r="BT675" s="4"/>
      <c r="BU675" s="4"/>
      <c r="BV675" s="4"/>
      <c r="BW675" s="4"/>
    </row>
    <row r="676" spans="1:75" ht="12.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1"/>
      <c r="AA676" s="52"/>
      <c r="AB676" s="58"/>
      <c r="AC676" s="59"/>
      <c r="AD676" s="58"/>
      <c r="AE676" s="58"/>
      <c r="AF676" s="55"/>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W676" s="4"/>
    </row>
    <row r="677" spans="1:75" ht="12.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1"/>
      <c r="AA677" s="52"/>
      <c r="AB677" s="58"/>
      <c r="AC677" s="59"/>
      <c r="AD677" s="58"/>
      <c r="AE677" s="58"/>
      <c r="AF677" s="55"/>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c r="BL677" s="4"/>
      <c r="BM677" s="4"/>
      <c r="BN677" s="4"/>
      <c r="BO677" s="4"/>
      <c r="BP677" s="4"/>
      <c r="BQ677" s="4"/>
      <c r="BR677" s="4"/>
      <c r="BS677" s="4"/>
      <c r="BT677" s="4"/>
      <c r="BU677" s="4"/>
      <c r="BV677" s="4"/>
      <c r="BW677" s="4"/>
    </row>
    <row r="678" spans="1:75" ht="12.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1"/>
      <c r="AA678" s="52"/>
      <c r="AB678" s="58"/>
      <c r="AC678" s="59"/>
      <c r="AD678" s="58"/>
      <c r="AE678" s="58"/>
      <c r="AF678" s="55"/>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c r="BG678" s="4"/>
      <c r="BH678" s="4"/>
      <c r="BI678" s="4"/>
      <c r="BJ678" s="4"/>
      <c r="BK678" s="4"/>
      <c r="BL678" s="4"/>
      <c r="BM678" s="4"/>
      <c r="BN678" s="4"/>
      <c r="BO678" s="4"/>
      <c r="BP678" s="4"/>
      <c r="BQ678" s="4"/>
      <c r="BR678" s="4"/>
      <c r="BS678" s="4"/>
      <c r="BT678" s="4"/>
      <c r="BU678" s="4"/>
      <c r="BV678" s="4"/>
      <c r="BW678" s="4"/>
    </row>
    <row r="679" spans="1:75" ht="12.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1"/>
      <c r="AA679" s="52"/>
      <c r="AB679" s="58"/>
      <c r="AC679" s="59"/>
      <c r="AD679" s="58"/>
      <c r="AE679" s="58"/>
      <c r="AF679" s="55"/>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c r="BG679" s="4"/>
      <c r="BH679" s="4"/>
      <c r="BI679" s="4"/>
      <c r="BJ679" s="4"/>
      <c r="BK679" s="4"/>
      <c r="BL679" s="4"/>
      <c r="BM679" s="4"/>
      <c r="BN679" s="4"/>
      <c r="BO679" s="4"/>
      <c r="BP679" s="4"/>
      <c r="BQ679" s="4"/>
      <c r="BR679" s="4"/>
      <c r="BS679" s="4"/>
      <c r="BT679" s="4"/>
      <c r="BU679" s="4"/>
      <c r="BV679" s="4"/>
      <c r="BW679" s="4"/>
    </row>
    <row r="680" spans="1:75" ht="12.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1"/>
      <c r="AA680" s="52"/>
      <c r="AB680" s="58"/>
      <c r="AC680" s="59"/>
      <c r="AD680" s="58"/>
      <c r="AE680" s="58"/>
      <c r="AF680" s="55"/>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c r="BG680" s="4"/>
      <c r="BH680" s="4"/>
      <c r="BI680" s="4"/>
      <c r="BJ680" s="4"/>
      <c r="BK680" s="4"/>
      <c r="BL680" s="4"/>
      <c r="BM680" s="4"/>
      <c r="BN680" s="4"/>
      <c r="BO680" s="4"/>
      <c r="BP680" s="4"/>
      <c r="BQ680" s="4"/>
      <c r="BR680" s="4"/>
      <c r="BS680" s="4"/>
      <c r="BT680" s="4"/>
      <c r="BU680" s="4"/>
      <c r="BV680" s="4"/>
      <c r="BW680" s="4"/>
    </row>
    <row r="681" spans="1:75" ht="12.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1"/>
      <c r="AA681" s="52"/>
      <c r="AB681" s="58"/>
      <c r="AC681" s="59"/>
      <c r="AD681" s="58"/>
      <c r="AE681" s="58"/>
      <c r="AF681" s="55"/>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c r="BG681" s="4"/>
      <c r="BH681" s="4"/>
      <c r="BI681" s="4"/>
      <c r="BJ681" s="4"/>
      <c r="BK681" s="4"/>
      <c r="BL681" s="4"/>
      <c r="BM681" s="4"/>
      <c r="BN681" s="4"/>
      <c r="BO681" s="4"/>
      <c r="BP681" s="4"/>
      <c r="BQ681" s="4"/>
      <c r="BR681" s="4"/>
      <c r="BS681" s="4"/>
      <c r="BT681" s="4"/>
      <c r="BU681" s="4"/>
      <c r="BV681" s="4"/>
      <c r="BW681" s="4"/>
    </row>
    <row r="682" spans="1:75" ht="12.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1"/>
      <c r="AA682" s="52"/>
      <c r="AB682" s="58"/>
      <c r="AC682" s="59"/>
      <c r="AD682" s="58"/>
      <c r="AE682" s="58"/>
      <c r="AF682" s="55"/>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c r="BW682" s="4"/>
    </row>
    <row r="683" spans="1:75" ht="12.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1"/>
      <c r="AA683" s="52"/>
      <c r="AB683" s="58"/>
      <c r="AC683" s="59"/>
      <c r="AD683" s="58"/>
      <c r="AE683" s="58"/>
      <c r="AF683" s="55"/>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c r="BI683" s="4"/>
      <c r="BJ683" s="4"/>
      <c r="BK683" s="4"/>
      <c r="BL683" s="4"/>
      <c r="BM683" s="4"/>
      <c r="BN683" s="4"/>
      <c r="BO683" s="4"/>
      <c r="BP683" s="4"/>
      <c r="BQ683" s="4"/>
      <c r="BR683" s="4"/>
      <c r="BS683" s="4"/>
      <c r="BT683" s="4"/>
      <c r="BU683" s="4"/>
      <c r="BV683" s="4"/>
      <c r="BW683" s="4"/>
    </row>
    <row r="684" spans="1:75" ht="12.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1"/>
      <c r="AA684" s="52"/>
      <c r="AB684" s="58"/>
      <c r="AC684" s="59"/>
      <c r="AD684" s="58"/>
      <c r="AE684" s="58"/>
      <c r="AF684" s="55"/>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c r="BG684" s="4"/>
      <c r="BH684" s="4"/>
      <c r="BI684" s="4"/>
      <c r="BJ684" s="4"/>
      <c r="BK684" s="4"/>
      <c r="BL684" s="4"/>
      <c r="BM684" s="4"/>
      <c r="BN684" s="4"/>
      <c r="BO684" s="4"/>
      <c r="BP684" s="4"/>
      <c r="BQ684" s="4"/>
      <c r="BR684" s="4"/>
      <c r="BS684" s="4"/>
      <c r="BT684" s="4"/>
      <c r="BU684" s="4"/>
      <c r="BV684" s="4"/>
      <c r="BW684" s="4"/>
    </row>
    <row r="685" spans="1:75" ht="12.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1"/>
      <c r="AA685" s="52"/>
      <c r="AB685" s="58"/>
      <c r="AC685" s="59"/>
      <c r="AD685" s="58"/>
      <c r="AE685" s="58"/>
      <c r="AF685" s="55"/>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c r="BG685" s="4"/>
      <c r="BH685" s="4"/>
      <c r="BI685" s="4"/>
      <c r="BJ685" s="4"/>
      <c r="BK685" s="4"/>
      <c r="BL685" s="4"/>
      <c r="BM685" s="4"/>
      <c r="BN685" s="4"/>
      <c r="BO685" s="4"/>
      <c r="BP685" s="4"/>
      <c r="BQ685" s="4"/>
      <c r="BR685" s="4"/>
      <c r="BS685" s="4"/>
      <c r="BT685" s="4"/>
      <c r="BU685" s="4"/>
      <c r="BV685" s="4"/>
      <c r="BW685" s="4"/>
    </row>
    <row r="686" spans="1:75" ht="12.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1"/>
      <c r="AA686" s="52"/>
      <c r="AB686" s="58"/>
      <c r="AC686" s="59"/>
      <c r="AD686" s="58"/>
      <c r="AE686" s="58"/>
      <c r="AF686" s="55"/>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c r="BG686" s="4"/>
      <c r="BH686" s="4"/>
      <c r="BI686" s="4"/>
      <c r="BJ686" s="4"/>
      <c r="BK686" s="4"/>
      <c r="BL686" s="4"/>
      <c r="BM686" s="4"/>
      <c r="BN686" s="4"/>
      <c r="BO686" s="4"/>
      <c r="BP686" s="4"/>
      <c r="BQ686" s="4"/>
      <c r="BR686" s="4"/>
      <c r="BS686" s="4"/>
      <c r="BT686" s="4"/>
      <c r="BU686" s="4"/>
      <c r="BV686" s="4"/>
      <c r="BW686" s="4"/>
    </row>
    <row r="687" spans="1:75" ht="12.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1"/>
      <c r="AA687" s="52"/>
      <c r="AB687" s="58"/>
      <c r="AC687" s="59"/>
      <c r="AD687" s="58"/>
      <c r="AE687" s="58"/>
      <c r="AF687" s="55"/>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c r="BI687" s="4"/>
      <c r="BJ687" s="4"/>
      <c r="BK687" s="4"/>
      <c r="BL687" s="4"/>
      <c r="BM687" s="4"/>
      <c r="BN687" s="4"/>
      <c r="BO687" s="4"/>
      <c r="BP687" s="4"/>
      <c r="BQ687" s="4"/>
      <c r="BR687" s="4"/>
      <c r="BS687" s="4"/>
      <c r="BT687" s="4"/>
      <c r="BU687" s="4"/>
      <c r="BV687" s="4"/>
      <c r="BW687" s="4"/>
    </row>
    <row r="688" spans="1:75" ht="12.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1"/>
      <c r="AA688" s="52"/>
      <c r="AB688" s="58"/>
      <c r="AC688" s="59"/>
      <c r="AD688" s="58"/>
      <c r="AE688" s="58"/>
      <c r="AF688" s="55"/>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c r="BG688" s="4"/>
      <c r="BH688" s="4"/>
      <c r="BI688" s="4"/>
      <c r="BJ688" s="4"/>
      <c r="BK688" s="4"/>
      <c r="BL688" s="4"/>
      <c r="BM688" s="4"/>
      <c r="BN688" s="4"/>
      <c r="BO688" s="4"/>
      <c r="BP688" s="4"/>
      <c r="BQ688" s="4"/>
      <c r="BR688" s="4"/>
      <c r="BS688" s="4"/>
      <c r="BT688" s="4"/>
      <c r="BU688" s="4"/>
      <c r="BV688" s="4"/>
      <c r="BW688" s="4"/>
    </row>
    <row r="689" spans="1:75" ht="12.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1"/>
      <c r="AA689" s="52"/>
      <c r="AB689" s="58"/>
      <c r="AC689" s="59"/>
      <c r="AD689" s="58"/>
      <c r="AE689" s="58"/>
      <c r="AF689" s="55"/>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c r="BG689" s="4"/>
      <c r="BH689" s="4"/>
      <c r="BI689" s="4"/>
      <c r="BJ689" s="4"/>
      <c r="BK689" s="4"/>
      <c r="BL689" s="4"/>
      <c r="BM689" s="4"/>
      <c r="BN689" s="4"/>
      <c r="BO689" s="4"/>
      <c r="BP689" s="4"/>
      <c r="BQ689" s="4"/>
      <c r="BR689" s="4"/>
      <c r="BS689" s="4"/>
      <c r="BT689" s="4"/>
      <c r="BU689" s="4"/>
      <c r="BV689" s="4"/>
      <c r="BW689" s="4"/>
    </row>
    <row r="690" spans="1:75" ht="12.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1"/>
      <c r="AA690" s="52"/>
      <c r="AB690" s="58"/>
      <c r="AC690" s="59"/>
      <c r="AD690" s="58"/>
      <c r="AE690" s="58"/>
      <c r="AF690" s="55"/>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c r="BW690" s="4"/>
    </row>
    <row r="691" spans="1:75" ht="12.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1"/>
      <c r="AA691" s="52"/>
      <c r="AB691" s="58"/>
      <c r="AC691" s="59"/>
      <c r="AD691" s="58"/>
      <c r="AE691" s="58"/>
      <c r="AF691" s="55"/>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c r="BG691" s="4"/>
      <c r="BH691" s="4"/>
      <c r="BI691" s="4"/>
      <c r="BJ691" s="4"/>
      <c r="BK691" s="4"/>
      <c r="BL691" s="4"/>
      <c r="BM691" s="4"/>
      <c r="BN691" s="4"/>
      <c r="BO691" s="4"/>
      <c r="BP691" s="4"/>
      <c r="BQ691" s="4"/>
      <c r="BR691" s="4"/>
      <c r="BS691" s="4"/>
      <c r="BT691" s="4"/>
      <c r="BU691" s="4"/>
      <c r="BV691" s="4"/>
      <c r="BW691" s="4"/>
    </row>
    <row r="692" spans="1:75" ht="12.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1"/>
      <c r="AA692" s="52"/>
      <c r="AB692" s="58"/>
      <c r="AC692" s="59"/>
      <c r="AD692" s="58"/>
      <c r="AE692" s="58"/>
      <c r="AF692" s="55"/>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c r="BG692" s="4"/>
      <c r="BH692" s="4"/>
      <c r="BI692" s="4"/>
      <c r="BJ692" s="4"/>
      <c r="BK692" s="4"/>
      <c r="BL692" s="4"/>
      <c r="BM692" s="4"/>
      <c r="BN692" s="4"/>
      <c r="BO692" s="4"/>
      <c r="BP692" s="4"/>
      <c r="BQ692" s="4"/>
      <c r="BR692" s="4"/>
      <c r="BS692" s="4"/>
      <c r="BT692" s="4"/>
      <c r="BU692" s="4"/>
      <c r="BV692" s="4"/>
      <c r="BW692" s="4"/>
    </row>
    <row r="693" spans="1:75" ht="12.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1"/>
      <c r="AA693" s="52"/>
      <c r="AB693" s="58"/>
      <c r="AC693" s="59"/>
      <c r="AD693" s="58"/>
      <c r="AE693" s="58"/>
      <c r="AF693" s="55"/>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c r="BG693" s="4"/>
      <c r="BH693" s="4"/>
      <c r="BI693" s="4"/>
      <c r="BJ693" s="4"/>
      <c r="BK693" s="4"/>
      <c r="BL693" s="4"/>
      <c r="BM693" s="4"/>
      <c r="BN693" s="4"/>
      <c r="BO693" s="4"/>
      <c r="BP693" s="4"/>
      <c r="BQ693" s="4"/>
      <c r="BR693" s="4"/>
      <c r="BS693" s="4"/>
      <c r="BT693" s="4"/>
      <c r="BU693" s="4"/>
      <c r="BV693" s="4"/>
      <c r="BW693" s="4"/>
    </row>
    <row r="694" spans="1:75" ht="12.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1"/>
      <c r="AA694" s="52"/>
      <c r="AB694" s="58"/>
      <c r="AC694" s="59"/>
      <c r="AD694" s="58"/>
      <c r="AE694" s="58"/>
      <c r="AF694" s="55"/>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c r="BG694" s="4"/>
      <c r="BH694" s="4"/>
      <c r="BI694" s="4"/>
      <c r="BJ694" s="4"/>
      <c r="BK694" s="4"/>
      <c r="BL694" s="4"/>
      <c r="BM694" s="4"/>
      <c r="BN694" s="4"/>
      <c r="BO694" s="4"/>
      <c r="BP694" s="4"/>
      <c r="BQ694" s="4"/>
      <c r="BR694" s="4"/>
      <c r="BS694" s="4"/>
      <c r="BT694" s="4"/>
      <c r="BU694" s="4"/>
      <c r="BV694" s="4"/>
      <c r="BW694" s="4"/>
    </row>
    <row r="695" spans="1:75" ht="12.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1"/>
      <c r="AA695" s="52"/>
      <c r="AB695" s="58"/>
      <c r="AC695" s="59"/>
      <c r="AD695" s="58"/>
      <c r="AE695" s="58"/>
      <c r="AF695" s="55"/>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c r="BG695" s="4"/>
      <c r="BH695" s="4"/>
      <c r="BI695" s="4"/>
      <c r="BJ695" s="4"/>
      <c r="BK695" s="4"/>
      <c r="BL695" s="4"/>
      <c r="BM695" s="4"/>
      <c r="BN695" s="4"/>
      <c r="BO695" s="4"/>
      <c r="BP695" s="4"/>
      <c r="BQ695" s="4"/>
      <c r="BR695" s="4"/>
      <c r="BS695" s="4"/>
      <c r="BT695" s="4"/>
      <c r="BU695" s="4"/>
      <c r="BV695" s="4"/>
      <c r="BW695" s="4"/>
    </row>
    <row r="696" spans="1:75" ht="12.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1"/>
      <c r="AA696" s="52"/>
      <c r="AB696" s="58"/>
      <c r="AC696" s="59"/>
      <c r="AD696" s="58"/>
      <c r="AE696" s="58"/>
      <c r="AF696" s="55"/>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c r="BG696" s="4"/>
      <c r="BH696" s="4"/>
      <c r="BI696" s="4"/>
      <c r="BJ696" s="4"/>
      <c r="BK696" s="4"/>
      <c r="BL696" s="4"/>
      <c r="BM696" s="4"/>
      <c r="BN696" s="4"/>
      <c r="BO696" s="4"/>
      <c r="BP696" s="4"/>
      <c r="BQ696" s="4"/>
      <c r="BR696" s="4"/>
      <c r="BS696" s="4"/>
      <c r="BT696" s="4"/>
      <c r="BU696" s="4"/>
      <c r="BV696" s="4"/>
      <c r="BW696" s="4"/>
    </row>
    <row r="697" spans="1:75" ht="12.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1"/>
      <c r="AA697" s="52"/>
      <c r="AB697" s="58"/>
      <c r="AC697" s="59"/>
      <c r="AD697" s="58"/>
      <c r="AE697" s="58"/>
      <c r="AF697" s="55"/>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c r="BT697" s="4"/>
      <c r="BU697" s="4"/>
      <c r="BV697" s="4"/>
      <c r="BW697" s="4"/>
    </row>
    <row r="698" spans="1:75" ht="12.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1"/>
      <c r="AA698" s="52"/>
      <c r="AB698" s="58"/>
      <c r="AC698" s="59"/>
      <c r="AD698" s="58"/>
      <c r="AE698" s="58"/>
      <c r="AF698" s="55"/>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c r="BG698" s="4"/>
      <c r="BH698" s="4"/>
      <c r="BI698" s="4"/>
      <c r="BJ698" s="4"/>
      <c r="BK698" s="4"/>
      <c r="BL698" s="4"/>
      <c r="BM698" s="4"/>
      <c r="BN698" s="4"/>
      <c r="BO698" s="4"/>
      <c r="BP698" s="4"/>
      <c r="BQ698" s="4"/>
      <c r="BR698" s="4"/>
      <c r="BS698" s="4"/>
      <c r="BT698" s="4"/>
      <c r="BU698" s="4"/>
      <c r="BV698" s="4"/>
      <c r="BW698" s="4"/>
    </row>
    <row r="699" spans="1:75" ht="12.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1"/>
      <c r="AA699" s="52"/>
      <c r="AB699" s="58"/>
      <c r="AC699" s="59"/>
      <c r="AD699" s="58"/>
      <c r="AE699" s="58"/>
      <c r="AF699" s="55"/>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c r="BG699" s="4"/>
      <c r="BH699" s="4"/>
      <c r="BI699" s="4"/>
      <c r="BJ699" s="4"/>
      <c r="BK699" s="4"/>
      <c r="BL699" s="4"/>
      <c r="BM699" s="4"/>
      <c r="BN699" s="4"/>
      <c r="BO699" s="4"/>
      <c r="BP699" s="4"/>
      <c r="BQ699" s="4"/>
      <c r="BR699" s="4"/>
      <c r="BS699" s="4"/>
      <c r="BT699" s="4"/>
      <c r="BU699" s="4"/>
      <c r="BV699" s="4"/>
      <c r="BW699" s="4"/>
    </row>
    <row r="700" spans="1:75" ht="12.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1"/>
      <c r="AA700" s="52"/>
      <c r="AB700" s="58"/>
      <c r="AC700" s="59"/>
      <c r="AD700" s="58"/>
      <c r="AE700" s="58"/>
      <c r="AF700" s="55"/>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c r="BG700" s="4"/>
      <c r="BH700" s="4"/>
      <c r="BI700" s="4"/>
      <c r="BJ700" s="4"/>
      <c r="BK700" s="4"/>
      <c r="BL700" s="4"/>
      <c r="BM700" s="4"/>
      <c r="BN700" s="4"/>
      <c r="BO700" s="4"/>
      <c r="BP700" s="4"/>
      <c r="BQ700" s="4"/>
      <c r="BR700" s="4"/>
      <c r="BS700" s="4"/>
      <c r="BT700" s="4"/>
      <c r="BU700" s="4"/>
      <c r="BV700" s="4"/>
      <c r="BW700" s="4"/>
    </row>
    <row r="701" spans="1:75" ht="12.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1"/>
      <c r="AA701" s="52"/>
      <c r="AB701" s="58"/>
      <c r="AC701" s="59"/>
      <c r="AD701" s="58"/>
      <c r="AE701" s="58"/>
      <c r="AF701" s="55"/>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c r="BG701" s="4"/>
      <c r="BH701" s="4"/>
      <c r="BI701" s="4"/>
      <c r="BJ701" s="4"/>
      <c r="BK701" s="4"/>
      <c r="BL701" s="4"/>
      <c r="BM701" s="4"/>
      <c r="BN701" s="4"/>
      <c r="BO701" s="4"/>
      <c r="BP701" s="4"/>
      <c r="BQ701" s="4"/>
      <c r="BR701" s="4"/>
      <c r="BS701" s="4"/>
      <c r="BT701" s="4"/>
      <c r="BU701" s="4"/>
      <c r="BV701" s="4"/>
      <c r="BW701" s="4"/>
    </row>
    <row r="702" spans="1:75" ht="12.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1"/>
      <c r="AA702" s="52"/>
      <c r="AB702" s="58"/>
      <c r="AC702" s="59"/>
      <c r="AD702" s="58"/>
      <c r="AE702" s="58"/>
      <c r="AF702" s="55"/>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c r="BG702" s="4"/>
      <c r="BH702" s="4"/>
      <c r="BI702" s="4"/>
      <c r="BJ702" s="4"/>
      <c r="BK702" s="4"/>
      <c r="BL702" s="4"/>
      <c r="BM702" s="4"/>
      <c r="BN702" s="4"/>
      <c r="BO702" s="4"/>
      <c r="BP702" s="4"/>
      <c r="BQ702" s="4"/>
      <c r="BR702" s="4"/>
      <c r="BS702" s="4"/>
      <c r="BT702" s="4"/>
      <c r="BU702" s="4"/>
      <c r="BV702" s="4"/>
      <c r="BW702" s="4"/>
    </row>
    <row r="703" spans="1:75" ht="12.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1"/>
      <c r="AA703" s="52"/>
      <c r="AB703" s="58"/>
      <c r="AC703" s="59"/>
      <c r="AD703" s="58"/>
      <c r="AE703" s="58"/>
      <c r="AF703" s="55"/>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c r="BG703" s="4"/>
      <c r="BH703" s="4"/>
      <c r="BI703" s="4"/>
      <c r="BJ703" s="4"/>
      <c r="BK703" s="4"/>
      <c r="BL703" s="4"/>
      <c r="BM703" s="4"/>
      <c r="BN703" s="4"/>
      <c r="BO703" s="4"/>
      <c r="BP703" s="4"/>
      <c r="BQ703" s="4"/>
      <c r="BR703" s="4"/>
      <c r="BS703" s="4"/>
      <c r="BT703" s="4"/>
      <c r="BU703" s="4"/>
      <c r="BV703" s="4"/>
      <c r="BW703" s="4"/>
    </row>
    <row r="704" spans="1:75" ht="12.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1"/>
      <c r="AA704" s="52"/>
      <c r="AB704" s="58"/>
      <c r="AC704" s="59"/>
      <c r="AD704" s="58"/>
      <c r="AE704" s="58"/>
      <c r="AF704" s="55"/>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4"/>
      <c r="BW704" s="4"/>
    </row>
    <row r="705" spans="1:75" ht="12.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1"/>
      <c r="AA705" s="52"/>
      <c r="AB705" s="58"/>
      <c r="AC705" s="59"/>
      <c r="AD705" s="58"/>
      <c r="AE705" s="58"/>
      <c r="AF705" s="55"/>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c r="BI705" s="4"/>
      <c r="BJ705" s="4"/>
      <c r="BK705" s="4"/>
      <c r="BL705" s="4"/>
      <c r="BM705" s="4"/>
      <c r="BN705" s="4"/>
      <c r="BO705" s="4"/>
      <c r="BP705" s="4"/>
      <c r="BQ705" s="4"/>
      <c r="BR705" s="4"/>
      <c r="BS705" s="4"/>
      <c r="BT705" s="4"/>
      <c r="BU705" s="4"/>
      <c r="BV705" s="4"/>
      <c r="BW705" s="4"/>
    </row>
    <row r="706" spans="1:75" ht="12.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1"/>
      <c r="AA706" s="52"/>
      <c r="AB706" s="58"/>
      <c r="AC706" s="59"/>
      <c r="AD706" s="58"/>
      <c r="AE706" s="58"/>
      <c r="AF706" s="55"/>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c r="BT706" s="4"/>
      <c r="BU706" s="4"/>
      <c r="BV706" s="4"/>
      <c r="BW706" s="4"/>
    </row>
    <row r="707" spans="1:75" ht="12.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1"/>
      <c r="AA707" s="52"/>
      <c r="AB707" s="58"/>
      <c r="AC707" s="59"/>
      <c r="AD707" s="58"/>
      <c r="AE707" s="58"/>
      <c r="AF707" s="55"/>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c r="BG707" s="4"/>
      <c r="BH707" s="4"/>
      <c r="BI707" s="4"/>
      <c r="BJ707" s="4"/>
      <c r="BK707" s="4"/>
      <c r="BL707" s="4"/>
      <c r="BM707" s="4"/>
      <c r="BN707" s="4"/>
      <c r="BO707" s="4"/>
      <c r="BP707" s="4"/>
      <c r="BQ707" s="4"/>
      <c r="BR707" s="4"/>
      <c r="BS707" s="4"/>
      <c r="BT707" s="4"/>
      <c r="BU707" s="4"/>
      <c r="BV707" s="4"/>
      <c r="BW707" s="4"/>
    </row>
    <row r="708" spans="1:75" ht="12.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1"/>
      <c r="AA708" s="52"/>
      <c r="AB708" s="58"/>
      <c r="AC708" s="59"/>
      <c r="AD708" s="58"/>
      <c r="AE708" s="58"/>
      <c r="AF708" s="55"/>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c r="BG708" s="4"/>
      <c r="BH708" s="4"/>
      <c r="BI708" s="4"/>
      <c r="BJ708" s="4"/>
      <c r="BK708" s="4"/>
      <c r="BL708" s="4"/>
      <c r="BM708" s="4"/>
      <c r="BN708" s="4"/>
      <c r="BO708" s="4"/>
      <c r="BP708" s="4"/>
      <c r="BQ708" s="4"/>
      <c r="BR708" s="4"/>
      <c r="BS708" s="4"/>
      <c r="BT708" s="4"/>
      <c r="BU708" s="4"/>
      <c r="BV708" s="4"/>
      <c r="BW708" s="4"/>
    </row>
    <row r="709" spans="1:75" ht="12.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1"/>
      <c r="AA709" s="52"/>
      <c r="AB709" s="58"/>
      <c r="AC709" s="59"/>
      <c r="AD709" s="58"/>
      <c r="AE709" s="58"/>
      <c r="AF709" s="55"/>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c r="BG709" s="4"/>
      <c r="BH709" s="4"/>
      <c r="BI709" s="4"/>
      <c r="BJ709" s="4"/>
      <c r="BK709" s="4"/>
      <c r="BL709" s="4"/>
      <c r="BM709" s="4"/>
      <c r="BN709" s="4"/>
      <c r="BO709" s="4"/>
      <c r="BP709" s="4"/>
      <c r="BQ709" s="4"/>
      <c r="BR709" s="4"/>
      <c r="BS709" s="4"/>
      <c r="BT709" s="4"/>
      <c r="BU709" s="4"/>
      <c r="BV709" s="4"/>
      <c r="BW709" s="4"/>
    </row>
    <row r="710" spans="1:75" ht="12.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1"/>
      <c r="AA710" s="52"/>
      <c r="AB710" s="58"/>
      <c r="AC710" s="59"/>
      <c r="AD710" s="58"/>
      <c r="AE710" s="58"/>
      <c r="AF710" s="55"/>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c r="BI710" s="4"/>
      <c r="BJ710" s="4"/>
      <c r="BK710" s="4"/>
      <c r="BL710" s="4"/>
      <c r="BM710" s="4"/>
      <c r="BN710" s="4"/>
      <c r="BO710" s="4"/>
      <c r="BP710" s="4"/>
      <c r="BQ710" s="4"/>
      <c r="BR710" s="4"/>
      <c r="BS710" s="4"/>
      <c r="BT710" s="4"/>
      <c r="BU710" s="4"/>
      <c r="BV710" s="4"/>
      <c r="BW710" s="4"/>
    </row>
    <row r="711" spans="1:75" ht="12.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1"/>
      <c r="AA711" s="52"/>
      <c r="AB711" s="58"/>
      <c r="AC711" s="59"/>
      <c r="AD711" s="58"/>
      <c r="AE711" s="58"/>
      <c r="AF711" s="55"/>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c r="BG711" s="4"/>
      <c r="BH711" s="4"/>
      <c r="BI711" s="4"/>
      <c r="BJ711" s="4"/>
      <c r="BK711" s="4"/>
      <c r="BL711" s="4"/>
      <c r="BM711" s="4"/>
      <c r="BN711" s="4"/>
      <c r="BO711" s="4"/>
      <c r="BP711" s="4"/>
      <c r="BQ711" s="4"/>
      <c r="BR711" s="4"/>
      <c r="BS711" s="4"/>
      <c r="BT711" s="4"/>
      <c r="BU711" s="4"/>
      <c r="BV711" s="4"/>
      <c r="BW711" s="4"/>
    </row>
    <row r="712" spans="1:75" ht="12.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1"/>
      <c r="AA712" s="52"/>
      <c r="AB712" s="58"/>
      <c r="AC712" s="59"/>
      <c r="AD712" s="58"/>
      <c r="AE712" s="58"/>
      <c r="AF712" s="55"/>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c r="BG712" s="4"/>
      <c r="BH712" s="4"/>
      <c r="BI712" s="4"/>
      <c r="BJ712" s="4"/>
      <c r="BK712" s="4"/>
      <c r="BL712" s="4"/>
      <c r="BM712" s="4"/>
      <c r="BN712" s="4"/>
      <c r="BO712" s="4"/>
      <c r="BP712" s="4"/>
      <c r="BQ712" s="4"/>
      <c r="BR712" s="4"/>
      <c r="BS712" s="4"/>
      <c r="BT712" s="4"/>
      <c r="BU712" s="4"/>
      <c r="BV712" s="4"/>
      <c r="BW712" s="4"/>
    </row>
    <row r="713" spans="1:75" ht="12.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1"/>
      <c r="AA713" s="52"/>
      <c r="AB713" s="58"/>
      <c r="AC713" s="59"/>
      <c r="AD713" s="58"/>
      <c r="AE713" s="58"/>
      <c r="AF713" s="55"/>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c r="BG713" s="4"/>
      <c r="BH713" s="4"/>
      <c r="BI713" s="4"/>
      <c r="BJ713" s="4"/>
      <c r="BK713" s="4"/>
      <c r="BL713" s="4"/>
      <c r="BM713" s="4"/>
      <c r="BN713" s="4"/>
      <c r="BO713" s="4"/>
      <c r="BP713" s="4"/>
      <c r="BQ713" s="4"/>
      <c r="BR713" s="4"/>
      <c r="BS713" s="4"/>
      <c r="BT713" s="4"/>
      <c r="BU713" s="4"/>
      <c r="BV713" s="4"/>
      <c r="BW713" s="4"/>
    </row>
    <row r="714" spans="1:75" ht="12.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1"/>
      <c r="AA714" s="52"/>
      <c r="AB714" s="58"/>
      <c r="AC714" s="59"/>
      <c r="AD714" s="58"/>
      <c r="AE714" s="58"/>
      <c r="AF714" s="55"/>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c r="BI714" s="4"/>
      <c r="BJ714" s="4"/>
      <c r="BK714" s="4"/>
      <c r="BL714" s="4"/>
      <c r="BM714" s="4"/>
      <c r="BN714" s="4"/>
      <c r="BO714" s="4"/>
      <c r="BP714" s="4"/>
      <c r="BQ714" s="4"/>
      <c r="BR714" s="4"/>
      <c r="BS714" s="4"/>
      <c r="BT714" s="4"/>
      <c r="BU714" s="4"/>
      <c r="BV714" s="4"/>
      <c r="BW714" s="4"/>
    </row>
    <row r="715" spans="1:75" ht="12.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1"/>
      <c r="AA715" s="52"/>
      <c r="AB715" s="58"/>
      <c r="AC715" s="59"/>
      <c r="AD715" s="58"/>
      <c r="AE715" s="58"/>
      <c r="AF715" s="55"/>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c r="BG715" s="4"/>
      <c r="BH715" s="4"/>
      <c r="BI715" s="4"/>
      <c r="BJ715" s="4"/>
      <c r="BK715" s="4"/>
      <c r="BL715" s="4"/>
      <c r="BM715" s="4"/>
      <c r="BN715" s="4"/>
      <c r="BO715" s="4"/>
      <c r="BP715" s="4"/>
      <c r="BQ715" s="4"/>
      <c r="BR715" s="4"/>
      <c r="BS715" s="4"/>
      <c r="BT715" s="4"/>
      <c r="BU715" s="4"/>
      <c r="BV715" s="4"/>
      <c r="BW715" s="4"/>
    </row>
    <row r="716" spans="1:75" ht="12.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1"/>
      <c r="AA716" s="52"/>
      <c r="AB716" s="58"/>
      <c r="AC716" s="59"/>
      <c r="AD716" s="58"/>
      <c r="AE716" s="58"/>
      <c r="AF716" s="55"/>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c r="BG716" s="4"/>
      <c r="BH716" s="4"/>
      <c r="BI716" s="4"/>
      <c r="BJ716" s="4"/>
      <c r="BK716" s="4"/>
      <c r="BL716" s="4"/>
      <c r="BM716" s="4"/>
      <c r="BN716" s="4"/>
      <c r="BO716" s="4"/>
      <c r="BP716" s="4"/>
      <c r="BQ716" s="4"/>
      <c r="BR716" s="4"/>
      <c r="BS716" s="4"/>
      <c r="BT716" s="4"/>
      <c r="BU716" s="4"/>
      <c r="BV716" s="4"/>
      <c r="BW716" s="4"/>
    </row>
    <row r="717" spans="1:75" ht="12.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1"/>
      <c r="AA717" s="52"/>
      <c r="AB717" s="58"/>
      <c r="AC717" s="59"/>
      <c r="AD717" s="58"/>
      <c r="AE717" s="58"/>
      <c r="AF717" s="55"/>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c r="BI717" s="4"/>
      <c r="BJ717" s="4"/>
      <c r="BK717" s="4"/>
      <c r="BL717" s="4"/>
      <c r="BM717" s="4"/>
      <c r="BN717" s="4"/>
      <c r="BO717" s="4"/>
      <c r="BP717" s="4"/>
      <c r="BQ717" s="4"/>
      <c r="BR717" s="4"/>
      <c r="BS717" s="4"/>
      <c r="BT717" s="4"/>
      <c r="BU717" s="4"/>
      <c r="BV717" s="4"/>
      <c r="BW717" s="4"/>
    </row>
    <row r="718" spans="1:75" ht="12.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1"/>
      <c r="AA718" s="52"/>
      <c r="AB718" s="58"/>
      <c r="AC718" s="59"/>
      <c r="AD718" s="58"/>
      <c r="AE718" s="58"/>
      <c r="AF718" s="55"/>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c r="BL718" s="4"/>
      <c r="BM718" s="4"/>
      <c r="BN718" s="4"/>
      <c r="BO718" s="4"/>
      <c r="BP718" s="4"/>
      <c r="BQ718" s="4"/>
      <c r="BR718" s="4"/>
      <c r="BS718" s="4"/>
      <c r="BT718" s="4"/>
      <c r="BU718" s="4"/>
      <c r="BV718" s="4"/>
      <c r="BW718" s="4"/>
    </row>
    <row r="719" spans="1:75" ht="12.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1"/>
      <c r="AA719" s="52"/>
      <c r="AB719" s="58"/>
      <c r="AC719" s="59"/>
      <c r="AD719" s="58"/>
      <c r="AE719" s="58"/>
      <c r="AF719" s="55"/>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c r="BG719" s="4"/>
      <c r="BH719" s="4"/>
      <c r="BI719" s="4"/>
      <c r="BJ719" s="4"/>
      <c r="BK719" s="4"/>
      <c r="BL719" s="4"/>
      <c r="BM719" s="4"/>
      <c r="BN719" s="4"/>
      <c r="BO719" s="4"/>
      <c r="BP719" s="4"/>
      <c r="BQ719" s="4"/>
      <c r="BR719" s="4"/>
      <c r="BS719" s="4"/>
      <c r="BT719" s="4"/>
      <c r="BU719" s="4"/>
      <c r="BV719" s="4"/>
      <c r="BW719" s="4"/>
    </row>
    <row r="720" spans="1:75" ht="12.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1"/>
      <c r="AA720" s="52"/>
      <c r="AB720" s="58"/>
      <c r="AC720" s="59"/>
      <c r="AD720" s="58"/>
      <c r="AE720" s="58"/>
      <c r="AF720" s="55"/>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c r="BG720" s="4"/>
      <c r="BH720" s="4"/>
      <c r="BI720" s="4"/>
      <c r="BJ720" s="4"/>
      <c r="BK720" s="4"/>
      <c r="BL720" s="4"/>
      <c r="BM720" s="4"/>
      <c r="BN720" s="4"/>
      <c r="BO720" s="4"/>
      <c r="BP720" s="4"/>
      <c r="BQ720" s="4"/>
      <c r="BR720" s="4"/>
      <c r="BS720" s="4"/>
      <c r="BT720" s="4"/>
      <c r="BU720" s="4"/>
      <c r="BV720" s="4"/>
      <c r="BW720" s="4"/>
    </row>
    <row r="721" spans="1:75" ht="12.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1"/>
      <c r="AA721" s="52"/>
      <c r="AB721" s="58"/>
      <c r="AC721" s="59"/>
      <c r="AD721" s="58"/>
      <c r="AE721" s="58"/>
      <c r="AF721" s="55"/>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c r="BG721" s="4"/>
      <c r="BH721" s="4"/>
      <c r="BI721" s="4"/>
      <c r="BJ721" s="4"/>
      <c r="BK721" s="4"/>
      <c r="BL721" s="4"/>
      <c r="BM721" s="4"/>
      <c r="BN721" s="4"/>
      <c r="BO721" s="4"/>
      <c r="BP721" s="4"/>
      <c r="BQ721" s="4"/>
      <c r="BR721" s="4"/>
      <c r="BS721" s="4"/>
      <c r="BT721" s="4"/>
      <c r="BU721" s="4"/>
      <c r="BV721" s="4"/>
      <c r="BW721" s="4"/>
    </row>
    <row r="722" spans="1:75" ht="12.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1"/>
      <c r="AA722" s="52"/>
      <c r="AB722" s="58"/>
      <c r="AC722" s="59"/>
      <c r="AD722" s="58"/>
      <c r="AE722" s="58"/>
      <c r="AF722" s="55"/>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c r="BG722" s="4"/>
      <c r="BH722" s="4"/>
      <c r="BI722" s="4"/>
      <c r="BJ722" s="4"/>
      <c r="BK722" s="4"/>
      <c r="BL722" s="4"/>
      <c r="BM722" s="4"/>
      <c r="BN722" s="4"/>
      <c r="BO722" s="4"/>
      <c r="BP722" s="4"/>
      <c r="BQ722" s="4"/>
      <c r="BR722" s="4"/>
      <c r="BS722" s="4"/>
      <c r="BT722" s="4"/>
      <c r="BU722" s="4"/>
      <c r="BV722" s="4"/>
      <c r="BW722" s="4"/>
    </row>
    <row r="723" spans="1:75" ht="12.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1"/>
      <c r="AA723" s="52"/>
      <c r="AB723" s="58"/>
      <c r="AC723" s="59"/>
      <c r="AD723" s="58"/>
      <c r="AE723" s="58"/>
      <c r="AF723" s="55"/>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c r="BG723" s="4"/>
      <c r="BH723" s="4"/>
      <c r="BI723" s="4"/>
      <c r="BJ723" s="4"/>
      <c r="BK723" s="4"/>
      <c r="BL723" s="4"/>
      <c r="BM723" s="4"/>
      <c r="BN723" s="4"/>
      <c r="BO723" s="4"/>
      <c r="BP723" s="4"/>
      <c r="BQ723" s="4"/>
      <c r="BR723" s="4"/>
      <c r="BS723" s="4"/>
      <c r="BT723" s="4"/>
      <c r="BU723" s="4"/>
      <c r="BV723" s="4"/>
      <c r="BW723" s="4"/>
    </row>
    <row r="724" spans="1:75" ht="12.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1"/>
      <c r="AA724" s="52"/>
      <c r="AB724" s="58"/>
      <c r="AC724" s="59"/>
      <c r="AD724" s="58"/>
      <c r="AE724" s="58"/>
      <c r="AF724" s="55"/>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c r="BI724" s="4"/>
      <c r="BJ724" s="4"/>
      <c r="BK724" s="4"/>
      <c r="BL724" s="4"/>
      <c r="BM724" s="4"/>
      <c r="BN724" s="4"/>
      <c r="BO724" s="4"/>
      <c r="BP724" s="4"/>
      <c r="BQ724" s="4"/>
      <c r="BR724" s="4"/>
      <c r="BS724" s="4"/>
      <c r="BT724" s="4"/>
      <c r="BU724" s="4"/>
      <c r="BV724" s="4"/>
      <c r="BW724" s="4"/>
    </row>
    <row r="725" spans="1:75" ht="12.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1"/>
      <c r="AA725" s="52"/>
      <c r="AB725" s="58"/>
      <c r="AC725" s="59"/>
      <c r="AD725" s="58"/>
      <c r="AE725" s="58"/>
      <c r="AF725" s="55"/>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c r="BI725" s="4"/>
      <c r="BJ725" s="4"/>
      <c r="BK725" s="4"/>
      <c r="BL725" s="4"/>
      <c r="BM725" s="4"/>
      <c r="BN725" s="4"/>
      <c r="BO725" s="4"/>
      <c r="BP725" s="4"/>
      <c r="BQ725" s="4"/>
      <c r="BR725" s="4"/>
      <c r="BS725" s="4"/>
      <c r="BT725" s="4"/>
      <c r="BU725" s="4"/>
      <c r="BV725" s="4"/>
      <c r="BW725" s="4"/>
    </row>
    <row r="726" spans="1:75" ht="12.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1"/>
      <c r="AA726" s="52"/>
      <c r="AB726" s="58"/>
      <c r="AC726" s="59"/>
      <c r="AD726" s="58"/>
      <c r="AE726" s="58"/>
      <c r="AF726" s="55"/>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c r="BI726" s="4"/>
      <c r="BJ726" s="4"/>
      <c r="BK726" s="4"/>
      <c r="BL726" s="4"/>
      <c r="BM726" s="4"/>
      <c r="BN726" s="4"/>
      <c r="BO726" s="4"/>
      <c r="BP726" s="4"/>
      <c r="BQ726" s="4"/>
      <c r="BR726" s="4"/>
      <c r="BS726" s="4"/>
      <c r="BT726" s="4"/>
      <c r="BU726" s="4"/>
      <c r="BV726" s="4"/>
      <c r="BW726" s="4"/>
    </row>
    <row r="727" spans="1:75" ht="12.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1"/>
      <c r="AA727" s="52"/>
      <c r="AB727" s="58"/>
      <c r="AC727" s="59"/>
      <c r="AD727" s="58"/>
      <c r="AE727" s="58"/>
      <c r="AF727" s="55"/>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c r="BG727" s="4"/>
      <c r="BH727" s="4"/>
      <c r="BI727" s="4"/>
      <c r="BJ727" s="4"/>
      <c r="BK727" s="4"/>
      <c r="BL727" s="4"/>
      <c r="BM727" s="4"/>
      <c r="BN727" s="4"/>
      <c r="BO727" s="4"/>
      <c r="BP727" s="4"/>
      <c r="BQ727" s="4"/>
      <c r="BR727" s="4"/>
      <c r="BS727" s="4"/>
      <c r="BT727" s="4"/>
      <c r="BU727" s="4"/>
      <c r="BV727" s="4"/>
      <c r="BW727" s="4"/>
    </row>
    <row r="728" spans="1:75" ht="12.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1"/>
      <c r="AA728" s="52"/>
      <c r="AB728" s="58"/>
      <c r="AC728" s="59"/>
      <c r="AD728" s="58"/>
      <c r="AE728" s="58"/>
      <c r="AF728" s="55"/>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c r="BI728" s="4"/>
      <c r="BJ728" s="4"/>
      <c r="BK728" s="4"/>
      <c r="BL728" s="4"/>
      <c r="BM728" s="4"/>
      <c r="BN728" s="4"/>
      <c r="BO728" s="4"/>
      <c r="BP728" s="4"/>
      <c r="BQ728" s="4"/>
      <c r="BR728" s="4"/>
      <c r="BS728" s="4"/>
      <c r="BT728" s="4"/>
      <c r="BU728" s="4"/>
      <c r="BV728" s="4"/>
      <c r="BW728" s="4"/>
    </row>
    <row r="729" spans="1:75" ht="12.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1"/>
      <c r="AA729" s="52"/>
      <c r="AB729" s="58"/>
      <c r="AC729" s="59"/>
      <c r="AD729" s="58"/>
      <c r="AE729" s="58"/>
      <c r="AF729" s="55"/>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c r="BI729" s="4"/>
      <c r="BJ729" s="4"/>
      <c r="BK729" s="4"/>
      <c r="BL729" s="4"/>
      <c r="BM729" s="4"/>
      <c r="BN729" s="4"/>
      <c r="BO729" s="4"/>
      <c r="BP729" s="4"/>
      <c r="BQ729" s="4"/>
      <c r="BR729" s="4"/>
      <c r="BS729" s="4"/>
      <c r="BT729" s="4"/>
      <c r="BU729" s="4"/>
      <c r="BV729" s="4"/>
      <c r="BW729" s="4"/>
    </row>
    <row r="730" spans="1:75" ht="12.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1"/>
      <c r="AA730" s="52"/>
      <c r="AB730" s="58"/>
      <c r="AC730" s="59"/>
      <c r="AD730" s="58"/>
      <c r="AE730" s="58"/>
      <c r="AF730" s="55"/>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c r="BW730" s="4"/>
    </row>
    <row r="731" spans="1:75" ht="12.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1"/>
      <c r="AA731" s="52"/>
      <c r="AB731" s="58"/>
      <c r="AC731" s="59"/>
      <c r="AD731" s="58"/>
      <c r="AE731" s="58"/>
      <c r="AF731" s="55"/>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c r="BI731" s="4"/>
      <c r="BJ731" s="4"/>
      <c r="BK731" s="4"/>
      <c r="BL731" s="4"/>
      <c r="BM731" s="4"/>
      <c r="BN731" s="4"/>
      <c r="BO731" s="4"/>
      <c r="BP731" s="4"/>
      <c r="BQ731" s="4"/>
      <c r="BR731" s="4"/>
      <c r="BS731" s="4"/>
      <c r="BT731" s="4"/>
      <c r="BU731" s="4"/>
      <c r="BV731" s="4"/>
      <c r="BW731" s="4"/>
    </row>
    <row r="732" spans="1:75" ht="12.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1"/>
      <c r="AA732" s="52"/>
      <c r="AB732" s="58"/>
      <c r="AC732" s="59"/>
      <c r="AD732" s="58"/>
      <c r="AE732" s="58"/>
      <c r="AF732" s="55"/>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c r="BI732" s="4"/>
      <c r="BJ732" s="4"/>
      <c r="BK732" s="4"/>
      <c r="BL732" s="4"/>
      <c r="BM732" s="4"/>
      <c r="BN732" s="4"/>
      <c r="BO732" s="4"/>
      <c r="BP732" s="4"/>
      <c r="BQ732" s="4"/>
      <c r="BR732" s="4"/>
      <c r="BS732" s="4"/>
      <c r="BT732" s="4"/>
      <c r="BU732" s="4"/>
      <c r="BV732" s="4"/>
      <c r="BW732" s="4"/>
    </row>
    <row r="733" spans="1:75" ht="12.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1"/>
      <c r="AA733" s="52"/>
      <c r="AB733" s="58"/>
      <c r="AC733" s="59"/>
      <c r="AD733" s="58"/>
      <c r="AE733" s="58"/>
      <c r="AF733" s="55"/>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c r="BI733" s="4"/>
      <c r="BJ733" s="4"/>
      <c r="BK733" s="4"/>
      <c r="BL733" s="4"/>
      <c r="BM733" s="4"/>
      <c r="BN733" s="4"/>
      <c r="BO733" s="4"/>
      <c r="BP733" s="4"/>
      <c r="BQ733" s="4"/>
      <c r="BR733" s="4"/>
      <c r="BS733" s="4"/>
      <c r="BT733" s="4"/>
      <c r="BU733" s="4"/>
      <c r="BV733" s="4"/>
      <c r="BW733" s="4"/>
    </row>
    <row r="734" spans="1:75" ht="12.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1"/>
      <c r="AA734" s="52"/>
      <c r="AB734" s="58"/>
      <c r="AC734" s="59"/>
      <c r="AD734" s="58"/>
      <c r="AE734" s="58"/>
      <c r="AF734" s="55"/>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c r="BI734" s="4"/>
      <c r="BJ734" s="4"/>
      <c r="BK734" s="4"/>
      <c r="BL734" s="4"/>
      <c r="BM734" s="4"/>
      <c r="BN734" s="4"/>
      <c r="BO734" s="4"/>
      <c r="BP734" s="4"/>
      <c r="BQ734" s="4"/>
      <c r="BR734" s="4"/>
      <c r="BS734" s="4"/>
      <c r="BT734" s="4"/>
      <c r="BU734" s="4"/>
      <c r="BV734" s="4"/>
      <c r="BW734" s="4"/>
    </row>
    <row r="735" spans="1:75" ht="12.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1"/>
      <c r="AA735" s="52"/>
      <c r="AB735" s="58"/>
      <c r="AC735" s="59"/>
      <c r="AD735" s="58"/>
      <c r="AE735" s="58"/>
      <c r="AF735" s="55"/>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c r="BG735" s="4"/>
      <c r="BH735" s="4"/>
      <c r="BI735" s="4"/>
      <c r="BJ735" s="4"/>
      <c r="BK735" s="4"/>
      <c r="BL735" s="4"/>
      <c r="BM735" s="4"/>
      <c r="BN735" s="4"/>
      <c r="BO735" s="4"/>
      <c r="BP735" s="4"/>
      <c r="BQ735" s="4"/>
      <c r="BR735" s="4"/>
      <c r="BS735" s="4"/>
      <c r="BT735" s="4"/>
      <c r="BU735" s="4"/>
      <c r="BV735" s="4"/>
      <c r="BW735" s="4"/>
    </row>
    <row r="736" spans="1:75" ht="12.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1"/>
      <c r="AA736" s="52"/>
      <c r="AB736" s="58"/>
      <c r="AC736" s="59"/>
      <c r="AD736" s="58"/>
      <c r="AE736" s="58"/>
      <c r="AF736" s="55"/>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c r="BG736" s="4"/>
      <c r="BH736" s="4"/>
      <c r="BI736" s="4"/>
      <c r="BJ736" s="4"/>
      <c r="BK736" s="4"/>
      <c r="BL736" s="4"/>
      <c r="BM736" s="4"/>
      <c r="BN736" s="4"/>
      <c r="BO736" s="4"/>
      <c r="BP736" s="4"/>
      <c r="BQ736" s="4"/>
      <c r="BR736" s="4"/>
      <c r="BS736" s="4"/>
      <c r="BT736" s="4"/>
      <c r="BU736" s="4"/>
      <c r="BV736" s="4"/>
      <c r="BW736" s="4"/>
    </row>
    <row r="737" spans="1:75" ht="12.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1"/>
      <c r="AA737" s="52"/>
      <c r="AB737" s="58"/>
      <c r="AC737" s="59"/>
      <c r="AD737" s="58"/>
      <c r="AE737" s="58"/>
      <c r="AF737" s="55"/>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c r="BG737" s="4"/>
      <c r="BH737" s="4"/>
      <c r="BI737" s="4"/>
      <c r="BJ737" s="4"/>
      <c r="BK737" s="4"/>
      <c r="BL737" s="4"/>
      <c r="BM737" s="4"/>
      <c r="BN737" s="4"/>
      <c r="BO737" s="4"/>
      <c r="BP737" s="4"/>
      <c r="BQ737" s="4"/>
      <c r="BR737" s="4"/>
      <c r="BS737" s="4"/>
      <c r="BT737" s="4"/>
      <c r="BU737" s="4"/>
      <c r="BV737" s="4"/>
      <c r="BW737" s="4"/>
    </row>
    <row r="738" spans="1:75" ht="12.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1"/>
      <c r="AA738" s="52"/>
      <c r="AB738" s="58"/>
      <c r="AC738" s="59"/>
      <c r="AD738" s="58"/>
      <c r="AE738" s="58"/>
      <c r="AF738" s="55"/>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c r="BI738" s="4"/>
      <c r="BJ738" s="4"/>
      <c r="BK738" s="4"/>
      <c r="BL738" s="4"/>
      <c r="BM738" s="4"/>
      <c r="BN738" s="4"/>
      <c r="BO738" s="4"/>
      <c r="BP738" s="4"/>
      <c r="BQ738" s="4"/>
      <c r="BR738" s="4"/>
      <c r="BS738" s="4"/>
      <c r="BT738" s="4"/>
      <c r="BU738" s="4"/>
      <c r="BV738" s="4"/>
      <c r="BW738" s="4"/>
    </row>
    <row r="739" spans="1:75" ht="12.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1"/>
      <c r="AA739" s="52"/>
      <c r="AB739" s="58"/>
      <c r="AC739" s="59"/>
      <c r="AD739" s="58"/>
      <c r="AE739" s="58"/>
      <c r="AF739" s="55"/>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4"/>
      <c r="BH739" s="4"/>
      <c r="BI739" s="4"/>
      <c r="BJ739" s="4"/>
      <c r="BK739" s="4"/>
      <c r="BL739" s="4"/>
      <c r="BM739" s="4"/>
      <c r="BN739" s="4"/>
      <c r="BO739" s="4"/>
      <c r="BP739" s="4"/>
      <c r="BQ739" s="4"/>
      <c r="BR739" s="4"/>
      <c r="BS739" s="4"/>
      <c r="BT739" s="4"/>
      <c r="BU739" s="4"/>
      <c r="BV739" s="4"/>
      <c r="BW739" s="4"/>
    </row>
    <row r="740" spans="1:75" ht="12.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1"/>
      <c r="AA740" s="52"/>
      <c r="AB740" s="58"/>
      <c r="AC740" s="59"/>
      <c r="AD740" s="58"/>
      <c r="AE740" s="58"/>
      <c r="AF740" s="55"/>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c r="BG740" s="4"/>
      <c r="BH740" s="4"/>
      <c r="BI740" s="4"/>
      <c r="BJ740" s="4"/>
      <c r="BK740" s="4"/>
      <c r="BL740" s="4"/>
      <c r="BM740" s="4"/>
      <c r="BN740" s="4"/>
      <c r="BO740" s="4"/>
      <c r="BP740" s="4"/>
      <c r="BQ740" s="4"/>
      <c r="BR740" s="4"/>
      <c r="BS740" s="4"/>
      <c r="BT740" s="4"/>
      <c r="BU740" s="4"/>
      <c r="BV740" s="4"/>
      <c r="BW740" s="4"/>
    </row>
    <row r="741" spans="1:75" ht="12.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1"/>
      <c r="AA741" s="52"/>
      <c r="AB741" s="58"/>
      <c r="AC741" s="59"/>
      <c r="AD741" s="58"/>
      <c r="AE741" s="58"/>
      <c r="AF741" s="55"/>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c r="BG741" s="4"/>
      <c r="BH741" s="4"/>
      <c r="BI741" s="4"/>
      <c r="BJ741" s="4"/>
      <c r="BK741" s="4"/>
      <c r="BL741" s="4"/>
      <c r="BM741" s="4"/>
      <c r="BN741" s="4"/>
      <c r="BO741" s="4"/>
      <c r="BP741" s="4"/>
      <c r="BQ741" s="4"/>
      <c r="BR741" s="4"/>
      <c r="BS741" s="4"/>
      <c r="BT741" s="4"/>
      <c r="BU741" s="4"/>
      <c r="BV741" s="4"/>
      <c r="BW741" s="4"/>
    </row>
    <row r="742" spans="1:75" ht="12.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1"/>
      <c r="AA742" s="52"/>
      <c r="AB742" s="58"/>
      <c r="AC742" s="59"/>
      <c r="AD742" s="58"/>
      <c r="AE742" s="58"/>
      <c r="AF742" s="55"/>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c r="BT742" s="4"/>
      <c r="BU742" s="4"/>
      <c r="BV742" s="4"/>
      <c r="BW742" s="4"/>
    </row>
    <row r="743" spans="1:75" ht="12.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1"/>
      <c r="AA743" s="52"/>
      <c r="AB743" s="58"/>
      <c r="AC743" s="59"/>
      <c r="AD743" s="58"/>
      <c r="AE743" s="58"/>
      <c r="AF743" s="55"/>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c r="BG743" s="4"/>
      <c r="BH743" s="4"/>
      <c r="BI743" s="4"/>
      <c r="BJ743" s="4"/>
      <c r="BK743" s="4"/>
      <c r="BL743" s="4"/>
      <c r="BM743" s="4"/>
      <c r="BN743" s="4"/>
      <c r="BO743" s="4"/>
      <c r="BP743" s="4"/>
      <c r="BQ743" s="4"/>
      <c r="BR743" s="4"/>
      <c r="BS743" s="4"/>
      <c r="BT743" s="4"/>
      <c r="BU743" s="4"/>
      <c r="BV743" s="4"/>
      <c r="BW743" s="4"/>
    </row>
    <row r="744" spans="1:75" ht="12.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1"/>
      <c r="AA744" s="52"/>
      <c r="AB744" s="58"/>
      <c r="AC744" s="59"/>
      <c r="AD744" s="58"/>
      <c r="AE744" s="58"/>
      <c r="AF744" s="55"/>
      <c r="AG744" s="4"/>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c r="BF744" s="4"/>
      <c r="BG744" s="4"/>
      <c r="BH744" s="4"/>
      <c r="BI744" s="4"/>
      <c r="BJ744" s="4"/>
      <c r="BK744" s="4"/>
      <c r="BL744" s="4"/>
      <c r="BM744" s="4"/>
      <c r="BN744" s="4"/>
      <c r="BO744" s="4"/>
      <c r="BP744" s="4"/>
      <c r="BQ744" s="4"/>
      <c r="BR744" s="4"/>
      <c r="BS744" s="4"/>
      <c r="BT744" s="4"/>
      <c r="BU744" s="4"/>
      <c r="BV744" s="4"/>
      <c r="BW744" s="4"/>
    </row>
    <row r="745" spans="1:75" ht="12.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1"/>
      <c r="AA745" s="52"/>
      <c r="AB745" s="58"/>
      <c r="AC745" s="59"/>
      <c r="AD745" s="58"/>
      <c r="AE745" s="58"/>
      <c r="AF745" s="55"/>
      <c r="AG745" s="4"/>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c r="BF745" s="4"/>
      <c r="BG745" s="4"/>
      <c r="BH745" s="4"/>
      <c r="BI745" s="4"/>
      <c r="BJ745" s="4"/>
      <c r="BK745" s="4"/>
      <c r="BL745" s="4"/>
      <c r="BM745" s="4"/>
      <c r="BN745" s="4"/>
      <c r="BO745" s="4"/>
      <c r="BP745" s="4"/>
      <c r="BQ745" s="4"/>
      <c r="BR745" s="4"/>
      <c r="BS745" s="4"/>
      <c r="BT745" s="4"/>
      <c r="BU745" s="4"/>
      <c r="BV745" s="4"/>
      <c r="BW745" s="4"/>
    </row>
    <row r="746" spans="1:75" ht="12.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1"/>
      <c r="AA746" s="52"/>
      <c r="AB746" s="58"/>
      <c r="AC746" s="59"/>
      <c r="AD746" s="58"/>
      <c r="AE746" s="58"/>
      <c r="AF746" s="55"/>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c r="BG746" s="4"/>
      <c r="BH746" s="4"/>
      <c r="BI746" s="4"/>
      <c r="BJ746" s="4"/>
      <c r="BK746" s="4"/>
      <c r="BL746" s="4"/>
      <c r="BM746" s="4"/>
      <c r="BN746" s="4"/>
      <c r="BO746" s="4"/>
      <c r="BP746" s="4"/>
      <c r="BQ746" s="4"/>
      <c r="BR746" s="4"/>
      <c r="BS746" s="4"/>
      <c r="BT746" s="4"/>
      <c r="BU746" s="4"/>
      <c r="BV746" s="4"/>
      <c r="BW746" s="4"/>
    </row>
    <row r="747" spans="1:75" ht="12.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1"/>
      <c r="AA747" s="52"/>
      <c r="AB747" s="58"/>
      <c r="AC747" s="59"/>
      <c r="AD747" s="58"/>
      <c r="AE747" s="58"/>
      <c r="AF747" s="55"/>
      <c r="AG747" s="4"/>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c r="BF747" s="4"/>
      <c r="BG747" s="4"/>
      <c r="BH747" s="4"/>
      <c r="BI747" s="4"/>
      <c r="BJ747" s="4"/>
      <c r="BK747" s="4"/>
      <c r="BL747" s="4"/>
      <c r="BM747" s="4"/>
      <c r="BN747" s="4"/>
      <c r="BO747" s="4"/>
      <c r="BP747" s="4"/>
      <c r="BQ747" s="4"/>
      <c r="BR747" s="4"/>
      <c r="BS747" s="4"/>
      <c r="BT747" s="4"/>
      <c r="BU747" s="4"/>
      <c r="BV747" s="4"/>
      <c r="BW747" s="4"/>
    </row>
    <row r="748" spans="1:75" ht="12.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1"/>
      <c r="AA748" s="52"/>
      <c r="AB748" s="58"/>
      <c r="AC748" s="59"/>
      <c r="AD748" s="58"/>
      <c r="AE748" s="58"/>
      <c r="AF748" s="55"/>
      <c r="AG748" s="4"/>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W748" s="4"/>
    </row>
    <row r="749" spans="1:75" ht="12.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1"/>
      <c r="AA749" s="52"/>
      <c r="AB749" s="58"/>
      <c r="AC749" s="59"/>
      <c r="AD749" s="58"/>
      <c r="AE749" s="58"/>
      <c r="AF749" s="55"/>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c r="BG749" s="4"/>
      <c r="BH749" s="4"/>
      <c r="BI749" s="4"/>
      <c r="BJ749" s="4"/>
      <c r="BK749" s="4"/>
      <c r="BL749" s="4"/>
      <c r="BM749" s="4"/>
      <c r="BN749" s="4"/>
      <c r="BO749" s="4"/>
      <c r="BP749" s="4"/>
      <c r="BQ749" s="4"/>
      <c r="BR749" s="4"/>
      <c r="BS749" s="4"/>
      <c r="BT749" s="4"/>
      <c r="BU749" s="4"/>
      <c r="BV749" s="4"/>
      <c r="BW749" s="4"/>
    </row>
    <row r="750" spans="1:75" ht="12.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1"/>
      <c r="AA750" s="52"/>
      <c r="AB750" s="58"/>
      <c r="AC750" s="59"/>
      <c r="AD750" s="58"/>
      <c r="AE750" s="58"/>
      <c r="AF750" s="55"/>
      <c r="AG750" s="4"/>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c r="BF750" s="4"/>
      <c r="BG750" s="4"/>
      <c r="BH750" s="4"/>
      <c r="BI750" s="4"/>
      <c r="BJ750" s="4"/>
      <c r="BK750" s="4"/>
      <c r="BL750" s="4"/>
      <c r="BM750" s="4"/>
      <c r="BN750" s="4"/>
      <c r="BO750" s="4"/>
      <c r="BP750" s="4"/>
      <c r="BQ750" s="4"/>
      <c r="BR750" s="4"/>
      <c r="BS750" s="4"/>
      <c r="BT750" s="4"/>
      <c r="BU750" s="4"/>
      <c r="BV750" s="4"/>
      <c r="BW750" s="4"/>
    </row>
    <row r="751" spans="1:75" ht="12.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1"/>
      <c r="AA751" s="52"/>
      <c r="AB751" s="58"/>
      <c r="AC751" s="59"/>
      <c r="AD751" s="58"/>
      <c r="AE751" s="58"/>
      <c r="AF751" s="55"/>
      <c r="AG751" s="4"/>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c r="BF751" s="4"/>
      <c r="BG751" s="4"/>
      <c r="BH751" s="4"/>
      <c r="BI751" s="4"/>
      <c r="BJ751" s="4"/>
      <c r="BK751" s="4"/>
      <c r="BL751" s="4"/>
      <c r="BM751" s="4"/>
      <c r="BN751" s="4"/>
      <c r="BO751" s="4"/>
      <c r="BP751" s="4"/>
      <c r="BQ751" s="4"/>
      <c r="BR751" s="4"/>
      <c r="BS751" s="4"/>
      <c r="BT751" s="4"/>
      <c r="BU751" s="4"/>
      <c r="BV751" s="4"/>
      <c r="BW751" s="4"/>
    </row>
    <row r="752" spans="1:75" ht="12.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1"/>
      <c r="AA752" s="52"/>
      <c r="AB752" s="58"/>
      <c r="AC752" s="59"/>
      <c r="AD752" s="58"/>
      <c r="AE752" s="58"/>
      <c r="AF752" s="55"/>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c r="BG752" s="4"/>
      <c r="BH752" s="4"/>
      <c r="BI752" s="4"/>
      <c r="BJ752" s="4"/>
      <c r="BK752" s="4"/>
      <c r="BL752" s="4"/>
      <c r="BM752" s="4"/>
      <c r="BN752" s="4"/>
      <c r="BO752" s="4"/>
      <c r="BP752" s="4"/>
      <c r="BQ752" s="4"/>
      <c r="BR752" s="4"/>
      <c r="BS752" s="4"/>
      <c r="BT752" s="4"/>
      <c r="BU752" s="4"/>
      <c r="BV752" s="4"/>
      <c r="BW752" s="4"/>
    </row>
    <row r="753" spans="1:75" ht="12.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1"/>
      <c r="AA753" s="52"/>
      <c r="AB753" s="58"/>
      <c r="AC753" s="59"/>
      <c r="AD753" s="58"/>
      <c r="AE753" s="58"/>
      <c r="AF753" s="55"/>
      <c r="AG753" s="4"/>
      <c r="AH753" s="4"/>
      <c r="AI753" s="4"/>
      <c r="AJ753" s="4"/>
      <c r="AK753" s="4"/>
      <c r="AL753" s="4"/>
      <c r="AM753" s="4"/>
      <c r="AN753" s="4"/>
      <c r="AO753" s="4"/>
      <c r="AP753" s="4"/>
      <c r="AQ753" s="4"/>
      <c r="AR753" s="4"/>
      <c r="AS753" s="4"/>
      <c r="AT753" s="4"/>
      <c r="AU753" s="4"/>
      <c r="AV753" s="4"/>
      <c r="AW753" s="4"/>
      <c r="AX753" s="4"/>
      <c r="AY753" s="4"/>
      <c r="AZ753" s="4"/>
      <c r="BA753" s="4"/>
      <c r="BB753" s="4"/>
      <c r="BC753" s="4"/>
      <c r="BD753" s="4"/>
      <c r="BE753" s="4"/>
      <c r="BF753" s="4"/>
      <c r="BG753" s="4"/>
      <c r="BH753" s="4"/>
      <c r="BI753" s="4"/>
      <c r="BJ753" s="4"/>
      <c r="BK753" s="4"/>
      <c r="BL753" s="4"/>
      <c r="BM753" s="4"/>
      <c r="BN753" s="4"/>
      <c r="BO753" s="4"/>
      <c r="BP753" s="4"/>
      <c r="BQ753" s="4"/>
      <c r="BR753" s="4"/>
      <c r="BS753" s="4"/>
      <c r="BT753" s="4"/>
      <c r="BU753" s="4"/>
      <c r="BV753" s="4"/>
      <c r="BW753" s="4"/>
    </row>
    <row r="754" spans="1:75" ht="12.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1"/>
      <c r="AA754" s="52"/>
      <c r="AB754" s="58"/>
      <c r="AC754" s="59"/>
      <c r="AD754" s="58"/>
      <c r="AE754" s="58"/>
      <c r="AF754" s="55"/>
      <c r="AG754" s="4"/>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c r="BF754" s="4"/>
      <c r="BG754" s="4"/>
      <c r="BH754" s="4"/>
      <c r="BI754" s="4"/>
      <c r="BJ754" s="4"/>
      <c r="BK754" s="4"/>
      <c r="BL754" s="4"/>
      <c r="BM754" s="4"/>
      <c r="BN754" s="4"/>
      <c r="BO754" s="4"/>
      <c r="BP754" s="4"/>
      <c r="BQ754" s="4"/>
      <c r="BR754" s="4"/>
      <c r="BS754" s="4"/>
      <c r="BT754" s="4"/>
      <c r="BU754" s="4"/>
      <c r="BV754" s="4"/>
      <c r="BW754" s="4"/>
    </row>
    <row r="755" spans="1:75" ht="12.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1"/>
      <c r="AA755" s="52"/>
      <c r="AB755" s="58"/>
      <c r="AC755" s="59"/>
      <c r="AD755" s="58"/>
      <c r="AE755" s="58"/>
      <c r="AF755" s="55"/>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c r="BG755" s="4"/>
      <c r="BH755" s="4"/>
      <c r="BI755" s="4"/>
      <c r="BJ755" s="4"/>
      <c r="BK755" s="4"/>
      <c r="BL755" s="4"/>
      <c r="BM755" s="4"/>
      <c r="BN755" s="4"/>
      <c r="BO755" s="4"/>
      <c r="BP755" s="4"/>
      <c r="BQ755" s="4"/>
      <c r="BR755" s="4"/>
      <c r="BS755" s="4"/>
      <c r="BT755" s="4"/>
      <c r="BU755" s="4"/>
      <c r="BV755" s="4"/>
      <c r="BW755" s="4"/>
    </row>
    <row r="756" spans="1:75" ht="12.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1"/>
      <c r="AA756" s="52"/>
      <c r="AB756" s="58"/>
      <c r="AC756" s="59"/>
      <c r="AD756" s="58"/>
      <c r="AE756" s="58"/>
      <c r="AF756" s="55"/>
      <c r="AG756" s="4"/>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c r="BF756" s="4"/>
      <c r="BG756" s="4"/>
      <c r="BH756" s="4"/>
      <c r="BI756" s="4"/>
      <c r="BJ756" s="4"/>
      <c r="BK756" s="4"/>
      <c r="BL756" s="4"/>
      <c r="BM756" s="4"/>
      <c r="BN756" s="4"/>
      <c r="BO756" s="4"/>
      <c r="BP756" s="4"/>
      <c r="BQ756" s="4"/>
      <c r="BR756" s="4"/>
      <c r="BS756" s="4"/>
      <c r="BT756" s="4"/>
      <c r="BU756" s="4"/>
      <c r="BV756" s="4"/>
      <c r="BW756" s="4"/>
    </row>
    <row r="757" spans="1:75" ht="12.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1"/>
      <c r="AA757" s="52"/>
      <c r="AB757" s="58"/>
      <c r="AC757" s="59"/>
      <c r="AD757" s="58"/>
      <c r="AE757" s="58"/>
      <c r="AF757" s="55"/>
      <c r="AG757" s="4"/>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c r="BF757" s="4"/>
      <c r="BG757" s="4"/>
      <c r="BH757" s="4"/>
      <c r="BI757" s="4"/>
      <c r="BJ757" s="4"/>
      <c r="BK757" s="4"/>
      <c r="BL757" s="4"/>
      <c r="BM757" s="4"/>
      <c r="BN757" s="4"/>
      <c r="BO757" s="4"/>
      <c r="BP757" s="4"/>
      <c r="BQ757" s="4"/>
      <c r="BR757" s="4"/>
      <c r="BS757" s="4"/>
      <c r="BT757" s="4"/>
      <c r="BU757" s="4"/>
      <c r="BV757" s="4"/>
      <c r="BW757" s="4"/>
    </row>
    <row r="758" spans="1:75" ht="12.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1"/>
      <c r="AA758" s="52"/>
      <c r="AB758" s="58"/>
      <c r="AC758" s="59"/>
      <c r="AD758" s="58"/>
      <c r="AE758" s="58"/>
      <c r="AF758" s="55"/>
      <c r="AG758" s="4"/>
      <c r="AH758" s="4"/>
      <c r="AI758" s="4"/>
      <c r="AJ758" s="4"/>
      <c r="AK758" s="4"/>
      <c r="AL758" s="4"/>
      <c r="AM758" s="4"/>
      <c r="AN758" s="4"/>
      <c r="AO758" s="4"/>
      <c r="AP758" s="4"/>
      <c r="AQ758" s="4"/>
      <c r="AR758" s="4"/>
      <c r="AS758" s="4"/>
      <c r="AT758" s="4"/>
      <c r="AU758" s="4"/>
      <c r="AV758" s="4"/>
      <c r="AW758" s="4"/>
      <c r="AX758" s="4"/>
      <c r="AY758" s="4"/>
      <c r="AZ758" s="4"/>
      <c r="BA758" s="4"/>
      <c r="BB758" s="4"/>
      <c r="BC758" s="4"/>
      <c r="BD758" s="4"/>
      <c r="BE758" s="4"/>
      <c r="BF758" s="4"/>
      <c r="BG758" s="4"/>
      <c r="BH758" s="4"/>
      <c r="BI758" s="4"/>
      <c r="BJ758" s="4"/>
      <c r="BK758" s="4"/>
      <c r="BL758" s="4"/>
      <c r="BM758" s="4"/>
      <c r="BN758" s="4"/>
      <c r="BO758" s="4"/>
      <c r="BP758" s="4"/>
      <c r="BQ758" s="4"/>
      <c r="BR758" s="4"/>
      <c r="BS758" s="4"/>
      <c r="BT758" s="4"/>
      <c r="BU758" s="4"/>
      <c r="BV758" s="4"/>
      <c r="BW758" s="4"/>
    </row>
    <row r="759" spans="1:75" ht="12.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1"/>
      <c r="AA759" s="52"/>
      <c r="AB759" s="58"/>
      <c r="AC759" s="59"/>
      <c r="AD759" s="58"/>
      <c r="AE759" s="58"/>
      <c r="AF759" s="55"/>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c r="BL759" s="4"/>
      <c r="BM759" s="4"/>
      <c r="BN759" s="4"/>
      <c r="BO759" s="4"/>
      <c r="BP759" s="4"/>
      <c r="BQ759" s="4"/>
      <c r="BR759" s="4"/>
      <c r="BS759" s="4"/>
      <c r="BT759" s="4"/>
      <c r="BU759" s="4"/>
      <c r="BV759" s="4"/>
      <c r="BW759" s="4"/>
    </row>
    <row r="760" spans="1:75" ht="12.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1"/>
      <c r="AA760" s="52"/>
      <c r="AB760" s="58"/>
      <c r="AC760" s="59"/>
      <c r="AD760" s="58"/>
      <c r="AE760" s="58"/>
      <c r="AF760" s="55"/>
      <c r="AG760" s="4"/>
      <c r="AH760" s="4"/>
      <c r="AI760" s="4"/>
      <c r="AJ760" s="4"/>
      <c r="AK760" s="4"/>
      <c r="AL760" s="4"/>
      <c r="AM760" s="4"/>
      <c r="AN760" s="4"/>
      <c r="AO760" s="4"/>
      <c r="AP760" s="4"/>
      <c r="AQ760" s="4"/>
      <c r="AR760" s="4"/>
      <c r="AS760" s="4"/>
      <c r="AT760" s="4"/>
      <c r="AU760" s="4"/>
      <c r="AV760" s="4"/>
      <c r="AW760" s="4"/>
      <c r="AX760" s="4"/>
      <c r="AY760" s="4"/>
      <c r="AZ760" s="4"/>
      <c r="BA760" s="4"/>
      <c r="BB760" s="4"/>
      <c r="BC760" s="4"/>
      <c r="BD760" s="4"/>
      <c r="BE760" s="4"/>
      <c r="BF760" s="4"/>
      <c r="BG760" s="4"/>
      <c r="BH760" s="4"/>
      <c r="BI760" s="4"/>
      <c r="BJ760" s="4"/>
      <c r="BK760" s="4"/>
      <c r="BL760" s="4"/>
      <c r="BM760" s="4"/>
      <c r="BN760" s="4"/>
      <c r="BO760" s="4"/>
      <c r="BP760" s="4"/>
      <c r="BQ760" s="4"/>
      <c r="BR760" s="4"/>
      <c r="BS760" s="4"/>
      <c r="BT760" s="4"/>
      <c r="BU760" s="4"/>
      <c r="BV760" s="4"/>
      <c r="BW760" s="4"/>
    </row>
    <row r="761" spans="1:75" ht="12.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1"/>
      <c r="AA761" s="52"/>
      <c r="AB761" s="58"/>
      <c r="AC761" s="59"/>
      <c r="AD761" s="58"/>
      <c r="AE761" s="58"/>
      <c r="AF761" s="55"/>
      <c r="AG761" s="4"/>
      <c r="AH761" s="4"/>
      <c r="AI761" s="4"/>
      <c r="AJ761" s="4"/>
      <c r="AK761" s="4"/>
      <c r="AL761" s="4"/>
      <c r="AM761" s="4"/>
      <c r="AN761" s="4"/>
      <c r="AO761" s="4"/>
      <c r="AP761" s="4"/>
      <c r="AQ761" s="4"/>
      <c r="AR761" s="4"/>
      <c r="AS761" s="4"/>
      <c r="AT761" s="4"/>
      <c r="AU761" s="4"/>
      <c r="AV761" s="4"/>
      <c r="AW761" s="4"/>
      <c r="AX761" s="4"/>
      <c r="AY761" s="4"/>
      <c r="AZ761" s="4"/>
      <c r="BA761" s="4"/>
      <c r="BB761" s="4"/>
      <c r="BC761" s="4"/>
      <c r="BD761" s="4"/>
      <c r="BE761" s="4"/>
      <c r="BF761" s="4"/>
      <c r="BG761" s="4"/>
      <c r="BH761" s="4"/>
      <c r="BI761" s="4"/>
      <c r="BJ761" s="4"/>
      <c r="BK761" s="4"/>
      <c r="BL761" s="4"/>
      <c r="BM761" s="4"/>
      <c r="BN761" s="4"/>
      <c r="BO761" s="4"/>
      <c r="BP761" s="4"/>
      <c r="BQ761" s="4"/>
      <c r="BR761" s="4"/>
      <c r="BS761" s="4"/>
      <c r="BT761" s="4"/>
      <c r="BU761" s="4"/>
      <c r="BV761" s="4"/>
      <c r="BW761" s="4"/>
    </row>
    <row r="762" spans="1:75" ht="12.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1"/>
      <c r="AA762" s="52"/>
      <c r="AB762" s="58"/>
      <c r="AC762" s="59"/>
      <c r="AD762" s="58"/>
      <c r="AE762" s="58"/>
      <c r="AF762" s="55"/>
      <c r="AG762" s="4"/>
      <c r="AH762" s="4"/>
      <c r="AI762" s="4"/>
      <c r="AJ762" s="4"/>
      <c r="AK762" s="4"/>
      <c r="AL762" s="4"/>
      <c r="AM762" s="4"/>
      <c r="AN762" s="4"/>
      <c r="AO762" s="4"/>
      <c r="AP762" s="4"/>
      <c r="AQ762" s="4"/>
      <c r="AR762" s="4"/>
      <c r="AS762" s="4"/>
      <c r="AT762" s="4"/>
      <c r="AU762" s="4"/>
      <c r="AV762" s="4"/>
      <c r="AW762" s="4"/>
      <c r="AX762" s="4"/>
      <c r="AY762" s="4"/>
      <c r="AZ762" s="4"/>
      <c r="BA762" s="4"/>
      <c r="BB762" s="4"/>
      <c r="BC762" s="4"/>
      <c r="BD762" s="4"/>
      <c r="BE762" s="4"/>
      <c r="BF762" s="4"/>
      <c r="BG762" s="4"/>
      <c r="BH762" s="4"/>
      <c r="BI762" s="4"/>
      <c r="BJ762" s="4"/>
      <c r="BK762" s="4"/>
      <c r="BL762" s="4"/>
      <c r="BM762" s="4"/>
      <c r="BN762" s="4"/>
      <c r="BO762" s="4"/>
      <c r="BP762" s="4"/>
      <c r="BQ762" s="4"/>
      <c r="BR762" s="4"/>
      <c r="BS762" s="4"/>
      <c r="BT762" s="4"/>
      <c r="BU762" s="4"/>
      <c r="BV762" s="4"/>
      <c r="BW762" s="4"/>
    </row>
    <row r="763" spans="1:75" ht="12.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1"/>
      <c r="AA763" s="52"/>
      <c r="AB763" s="58"/>
      <c r="AC763" s="59"/>
      <c r="AD763" s="58"/>
      <c r="AE763" s="58"/>
      <c r="AF763" s="55"/>
      <c r="AG763" s="4"/>
      <c r="AH763" s="4"/>
      <c r="AI763" s="4"/>
      <c r="AJ763" s="4"/>
      <c r="AK763" s="4"/>
      <c r="AL763" s="4"/>
      <c r="AM763" s="4"/>
      <c r="AN763" s="4"/>
      <c r="AO763" s="4"/>
      <c r="AP763" s="4"/>
      <c r="AQ763" s="4"/>
      <c r="AR763" s="4"/>
      <c r="AS763" s="4"/>
      <c r="AT763" s="4"/>
      <c r="AU763" s="4"/>
      <c r="AV763" s="4"/>
      <c r="AW763" s="4"/>
      <c r="AX763" s="4"/>
      <c r="AY763" s="4"/>
      <c r="AZ763" s="4"/>
      <c r="BA763" s="4"/>
      <c r="BB763" s="4"/>
      <c r="BC763" s="4"/>
      <c r="BD763" s="4"/>
      <c r="BE763" s="4"/>
      <c r="BF763" s="4"/>
      <c r="BG763" s="4"/>
      <c r="BH763" s="4"/>
      <c r="BI763" s="4"/>
      <c r="BJ763" s="4"/>
      <c r="BK763" s="4"/>
      <c r="BL763" s="4"/>
      <c r="BM763" s="4"/>
      <c r="BN763" s="4"/>
      <c r="BO763" s="4"/>
      <c r="BP763" s="4"/>
      <c r="BQ763" s="4"/>
      <c r="BR763" s="4"/>
      <c r="BS763" s="4"/>
      <c r="BT763" s="4"/>
      <c r="BU763" s="4"/>
      <c r="BV763" s="4"/>
      <c r="BW763" s="4"/>
    </row>
    <row r="764" spans="1:75" ht="12.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1"/>
      <c r="AA764" s="52"/>
      <c r="AB764" s="58"/>
      <c r="AC764" s="59"/>
      <c r="AD764" s="58"/>
      <c r="AE764" s="58"/>
      <c r="AF764" s="55"/>
      <c r="AG764" s="4"/>
      <c r="AH764" s="4"/>
      <c r="AI764" s="4"/>
      <c r="AJ764" s="4"/>
      <c r="AK764" s="4"/>
      <c r="AL764" s="4"/>
      <c r="AM764" s="4"/>
      <c r="AN764" s="4"/>
      <c r="AO764" s="4"/>
      <c r="AP764" s="4"/>
      <c r="AQ764" s="4"/>
      <c r="AR764" s="4"/>
      <c r="AS764" s="4"/>
      <c r="AT764" s="4"/>
      <c r="AU764" s="4"/>
      <c r="AV764" s="4"/>
      <c r="AW764" s="4"/>
      <c r="AX764" s="4"/>
      <c r="AY764" s="4"/>
      <c r="AZ764" s="4"/>
      <c r="BA764" s="4"/>
      <c r="BB764" s="4"/>
      <c r="BC764" s="4"/>
      <c r="BD764" s="4"/>
      <c r="BE764" s="4"/>
      <c r="BF764" s="4"/>
      <c r="BG764" s="4"/>
      <c r="BH764" s="4"/>
      <c r="BI764" s="4"/>
      <c r="BJ764" s="4"/>
      <c r="BK764" s="4"/>
      <c r="BL764" s="4"/>
      <c r="BM764" s="4"/>
      <c r="BN764" s="4"/>
      <c r="BO764" s="4"/>
      <c r="BP764" s="4"/>
      <c r="BQ764" s="4"/>
      <c r="BR764" s="4"/>
      <c r="BS764" s="4"/>
      <c r="BT764" s="4"/>
      <c r="BU764" s="4"/>
      <c r="BV764" s="4"/>
      <c r="BW764" s="4"/>
    </row>
    <row r="765" spans="1:75" ht="12.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1"/>
      <c r="AA765" s="52"/>
      <c r="AB765" s="58"/>
      <c r="AC765" s="59"/>
      <c r="AD765" s="58"/>
      <c r="AE765" s="58"/>
      <c r="AF765" s="55"/>
      <c r="AG765" s="4"/>
      <c r="AH765" s="4"/>
      <c r="AI765" s="4"/>
      <c r="AJ765" s="4"/>
      <c r="AK765" s="4"/>
      <c r="AL765" s="4"/>
      <c r="AM765" s="4"/>
      <c r="AN765" s="4"/>
      <c r="AO765" s="4"/>
      <c r="AP765" s="4"/>
      <c r="AQ765" s="4"/>
      <c r="AR765" s="4"/>
      <c r="AS765" s="4"/>
      <c r="AT765" s="4"/>
      <c r="AU765" s="4"/>
      <c r="AV765" s="4"/>
      <c r="AW765" s="4"/>
      <c r="AX765" s="4"/>
      <c r="AY765" s="4"/>
      <c r="AZ765" s="4"/>
      <c r="BA765" s="4"/>
      <c r="BB765" s="4"/>
      <c r="BC765" s="4"/>
      <c r="BD765" s="4"/>
      <c r="BE765" s="4"/>
      <c r="BF765" s="4"/>
      <c r="BG765" s="4"/>
      <c r="BH765" s="4"/>
      <c r="BI765" s="4"/>
      <c r="BJ765" s="4"/>
      <c r="BK765" s="4"/>
      <c r="BL765" s="4"/>
      <c r="BM765" s="4"/>
      <c r="BN765" s="4"/>
      <c r="BO765" s="4"/>
      <c r="BP765" s="4"/>
      <c r="BQ765" s="4"/>
      <c r="BR765" s="4"/>
      <c r="BS765" s="4"/>
      <c r="BT765" s="4"/>
      <c r="BU765" s="4"/>
      <c r="BV765" s="4"/>
      <c r="BW765" s="4"/>
    </row>
    <row r="766" spans="1:75" ht="12.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1"/>
      <c r="AA766" s="52"/>
      <c r="AB766" s="58"/>
      <c r="AC766" s="59"/>
      <c r="AD766" s="58"/>
      <c r="AE766" s="58"/>
      <c r="AF766" s="55"/>
      <c r="AG766" s="4"/>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c r="BF766" s="4"/>
      <c r="BG766" s="4"/>
      <c r="BH766" s="4"/>
      <c r="BI766" s="4"/>
      <c r="BJ766" s="4"/>
      <c r="BK766" s="4"/>
      <c r="BL766" s="4"/>
      <c r="BM766" s="4"/>
      <c r="BN766" s="4"/>
      <c r="BO766" s="4"/>
      <c r="BP766" s="4"/>
      <c r="BQ766" s="4"/>
      <c r="BR766" s="4"/>
      <c r="BS766" s="4"/>
      <c r="BT766" s="4"/>
      <c r="BU766" s="4"/>
      <c r="BV766" s="4"/>
      <c r="BW766" s="4"/>
    </row>
    <row r="767" spans="1:75" ht="12.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1"/>
      <c r="AA767" s="52"/>
      <c r="AB767" s="58"/>
      <c r="AC767" s="59"/>
      <c r="AD767" s="58"/>
      <c r="AE767" s="58"/>
      <c r="AF767" s="55"/>
      <c r="AG767" s="4"/>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c r="BF767" s="4"/>
      <c r="BG767" s="4"/>
      <c r="BH767" s="4"/>
      <c r="BI767" s="4"/>
      <c r="BJ767" s="4"/>
      <c r="BK767" s="4"/>
      <c r="BL767" s="4"/>
      <c r="BM767" s="4"/>
      <c r="BN767" s="4"/>
      <c r="BO767" s="4"/>
      <c r="BP767" s="4"/>
      <c r="BQ767" s="4"/>
      <c r="BR767" s="4"/>
      <c r="BS767" s="4"/>
      <c r="BT767" s="4"/>
      <c r="BU767" s="4"/>
      <c r="BV767" s="4"/>
      <c r="BW767" s="4"/>
    </row>
    <row r="768" spans="1:75" ht="12.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1"/>
      <c r="AA768" s="52"/>
      <c r="AB768" s="58"/>
      <c r="AC768" s="59"/>
      <c r="AD768" s="58"/>
      <c r="AE768" s="58"/>
      <c r="AF768" s="55"/>
      <c r="AG768" s="4"/>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c r="BF768" s="4"/>
      <c r="BG768" s="4"/>
      <c r="BH768" s="4"/>
      <c r="BI768" s="4"/>
      <c r="BJ768" s="4"/>
      <c r="BK768" s="4"/>
      <c r="BL768" s="4"/>
      <c r="BM768" s="4"/>
      <c r="BN768" s="4"/>
      <c r="BO768" s="4"/>
      <c r="BP768" s="4"/>
      <c r="BQ768" s="4"/>
      <c r="BR768" s="4"/>
      <c r="BS768" s="4"/>
      <c r="BT768" s="4"/>
      <c r="BU768" s="4"/>
      <c r="BV768" s="4"/>
      <c r="BW768" s="4"/>
    </row>
    <row r="769" spans="1:75" ht="12.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1"/>
      <c r="AA769" s="52"/>
      <c r="AB769" s="58"/>
      <c r="AC769" s="59"/>
      <c r="AD769" s="58"/>
      <c r="AE769" s="58"/>
      <c r="AF769" s="55"/>
      <c r="AG769" s="4"/>
      <c r="AH769" s="4"/>
      <c r="AI769" s="4"/>
      <c r="AJ769" s="4"/>
      <c r="AK769" s="4"/>
      <c r="AL769" s="4"/>
      <c r="AM769" s="4"/>
      <c r="AN769" s="4"/>
      <c r="AO769" s="4"/>
      <c r="AP769" s="4"/>
      <c r="AQ769" s="4"/>
      <c r="AR769" s="4"/>
      <c r="AS769" s="4"/>
      <c r="AT769" s="4"/>
      <c r="AU769" s="4"/>
      <c r="AV769" s="4"/>
      <c r="AW769" s="4"/>
      <c r="AX769" s="4"/>
      <c r="AY769" s="4"/>
      <c r="AZ769" s="4"/>
      <c r="BA769" s="4"/>
      <c r="BB769" s="4"/>
      <c r="BC769" s="4"/>
      <c r="BD769" s="4"/>
      <c r="BE769" s="4"/>
      <c r="BF769" s="4"/>
      <c r="BG769" s="4"/>
      <c r="BH769" s="4"/>
      <c r="BI769" s="4"/>
      <c r="BJ769" s="4"/>
      <c r="BK769" s="4"/>
      <c r="BL769" s="4"/>
      <c r="BM769" s="4"/>
      <c r="BN769" s="4"/>
      <c r="BO769" s="4"/>
      <c r="BP769" s="4"/>
      <c r="BQ769" s="4"/>
      <c r="BR769" s="4"/>
      <c r="BS769" s="4"/>
      <c r="BT769" s="4"/>
      <c r="BU769" s="4"/>
      <c r="BV769" s="4"/>
      <c r="BW769" s="4"/>
    </row>
    <row r="770" spans="1:75" ht="12.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1"/>
      <c r="AA770" s="52"/>
      <c r="AB770" s="58"/>
      <c r="AC770" s="59"/>
      <c r="AD770" s="58"/>
      <c r="AE770" s="58"/>
      <c r="AF770" s="55"/>
      <c r="AG770" s="4"/>
      <c r="AH770" s="4"/>
      <c r="AI770" s="4"/>
      <c r="AJ770" s="4"/>
      <c r="AK770" s="4"/>
      <c r="AL770" s="4"/>
      <c r="AM770" s="4"/>
      <c r="AN770" s="4"/>
      <c r="AO770" s="4"/>
      <c r="AP770" s="4"/>
      <c r="AQ770" s="4"/>
      <c r="AR770" s="4"/>
      <c r="AS770" s="4"/>
      <c r="AT770" s="4"/>
      <c r="AU770" s="4"/>
      <c r="AV770" s="4"/>
      <c r="AW770" s="4"/>
      <c r="AX770" s="4"/>
      <c r="AY770" s="4"/>
      <c r="AZ770" s="4"/>
      <c r="BA770" s="4"/>
      <c r="BB770" s="4"/>
      <c r="BC770" s="4"/>
      <c r="BD770" s="4"/>
      <c r="BE770" s="4"/>
      <c r="BF770" s="4"/>
      <c r="BG770" s="4"/>
      <c r="BH770" s="4"/>
      <c r="BI770" s="4"/>
      <c r="BJ770" s="4"/>
      <c r="BK770" s="4"/>
      <c r="BL770" s="4"/>
      <c r="BM770" s="4"/>
      <c r="BN770" s="4"/>
      <c r="BO770" s="4"/>
      <c r="BP770" s="4"/>
      <c r="BQ770" s="4"/>
      <c r="BR770" s="4"/>
      <c r="BS770" s="4"/>
      <c r="BT770" s="4"/>
      <c r="BU770" s="4"/>
      <c r="BV770" s="4"/>
      <c r="BW770" s="4"/>
    </row>
    <row r="771" spans="1:75" ht="12.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1"/>
      <c r="AA771" s="52"/>
      <c r="AB771" s="58"/>
      <c r="AC771" s="59"/>
      <c r="AD771" s="58"/>
      <c r="AE771" s="58"/>
      <c r="AF771" s="55"/>
      <c r="AG771" s="4"/>
      <c r="AH771" s="4"/>
      <c r="AI771" s="4"/>
      <c r="AJ771" s="4"/>
      <c r="AK771" s="4"/>
      <c r="AL771" s="4"/>
      <c r="AM771" s="4"/>
      <c r="AN771" s="4"/>
      <c r="AO771" s="4"/>
      <c r="AP771" s="4"/>
      <c r="AQ771" s="4"/>
      <c r="AR771" s="4"/>
      <c r="AS771" s="4"/>
      <c r="AT771" s="4"/>
      <c r="AU771" s="4"/>
      <c r="AV771" s="4"/>
      <c r="AW771" s="4"/>
      <c r="AX771" s="4"/>
      <c r="AY771" s="4"/>
      <c r="AZ771" s="4"/>
      <c r="BA771" s="4"/>
      <c r="BB771" s="4"/>
      <c r="BC771" s="4"/>
      <c r="BD771" s="4"/>
      <c r="BE771" s="4"/>
      <c r="BF771" s="4"/>
      <c r="BG771" s="4"/>
      <c r="BH771" s="4"/>
      <c r="BI771" s="4"/>
      <c r="BJ771" s="4"/>
      <c r="BK771" s="4"/>
      <c r="BL771" s="4"/>
      <c r="BM771" s="4"/>
      <c r="BN771" s="4"/>
      <c r="BO771" s="4"/>
      <c r="BP771" s="4"/>
      <c r="BQ771" s="4"/>
      <c r="BR771" s="4"/>
      <c r="BS771" s="4"/>
      <c r="BT771" s="4"/>
      <c r="BU771" s="4"/>
      <c r="BV771" s="4"/>
      <c r="BW771" s="4"/>
    </row>
    <row r="772" spans="1:75" ht="12.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1"/>
      <c r="AA772" s="52"/>
      <c r="AB772" s="58"/>
      <c r="AC772" s="59"/>
      <c r="AD772" s="58"/>
      <c r="AE772" s="58"/>
      <c r="AF772" s="55"/>
      <c r="AG772" s="4"/>
      <c r="AH772" s="4"/>
      <c r="AI772" s="4"/>
      <c r="AJ772" s="4"/>
      <c r="AK772" s="4"/>
      <c r="AL772" s="4"/>
      <c r="AM772" s="4"/>
      <c r="AN772" s="4"/>
      <c r="AO772" s="4"/>
      <c r="AP772" s="4"/>
      <c r="AQ772" s="4"/>
      <c r="AR772" s="4"/>
      <c r="AS772" s="4"/>
      <c r="AT772" s="4"/>
      <c r="AU772" s="4"/>
      <c r="AV772" s="4"/>
      <c r="AW772" s="4"/>
      <c r="AX772" s="4"/>
      <c r="AY772" s="4"/>
      <c r="AZ772" s="4"/>
      <c r="BA772" s="4"/>
      <c r="BB772" s="4"/>
      <c r="BC772" s="4"/>
      <c r="BD772" s="4"/>
      <c r="BE772" s="4"/>
      <c r="BF772" s="4"/>
      <c r="BG772" s="4"/>
      <c r="BH772" s="4"/>
      <c r="BI772" s="4"/>
      <c r="BJ772" s="4"/>
      <c r="BK772" s="4"/>
      <c r="BL772" s="4"/>
      <c r="BM772" s="4"/>
      <c r="BN772" s="4"/>
      <c r="BO772" s="4"/>
      <c r="BP772" s="4"/>
      <c r="BQ772" s="4"/>
      <c r="BR772" s="4"/>
      <c r="BS772" s="4"/>
      <c r="BT772" s="4"/>
      <c r="BU772" s="4"/>
      <c r="BV772" s="4"/>
      <c r="BW772" s="4"/>
    </row>
    <row r="773" spans="1:75" ht="12.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1"/>
      <c r="AA773" s="52"/>
      <c r="AB773" s="58"/>
      <c r="AC773" s="59"/>
      <c r="AD773" s="58"/>
      <c r="AE773" s="58"/>
      <c r="AF773" s="55"/>
      <c r="AG773" s="4"/>
      <c r="AH773" s="4"/>
      <c r="AI773" s="4"/>
      <c r="AJ773" s="4"/>
      <c r="AK773" s="4"/>
      <c r="AL773" s="4"/>
      <c r="AM773" s="4"/>
      <c r="AN773" s="4"/>
      <c r="AO773" s="4"/>
      <c r="AP773" s="4"/>
      <c r="AQ773" s="4"/>
      <c r="AR773" s="4"/>
      <c r="AS773" s="4"/>
      <c r="AT773" s="4"/>
      <c r="AU773" s="4"/>
      <c r="AV773" s="4"/>
      <c r="AW773" s="4"/>
      <c r="AX773" s="4"/>
      <c r="AY773" s="4"/>
      <c r="AZ773" s="4"/>
      <c r="BA773" s="4"/>
      <c r="BB773" s="4"/>
      <c r="BC773" s="4"/>
      <c r="BD773" s="4"/>
      <c r="BE773" s="4"/>
      <c r="BF773" s="4"/>
      <c r="BG773" s="4"/>
      <c r="BH773" s="4"/>
      <c r="BI773" s="4"/>
      <c r="BJ773" s="4"/>
      <c r="BK773" s="4"/>
      <c r="BL773" s="4"/>
      <c r="BM773" s="4"/>
      <c r="BN773" s="4"/>
      <c r="BO773" s="4"/>
      <c r="BP773" s="4"/>
      <c r="BQ773" s="4"/>
      <c r="BR773" s="4"/>
      <c r="BS773" s="4"/>
      <c r="BT773" s="4"/>
      <c r="BU773" s="4"/>
      <c r="BV773" s="4"/>
      <c r="BW773" s="4"/>
    </row>
    <row r="774" spans="1:75" ht="12.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1"/>
      <c r="AA774" s="52"/>
      <c r="AB774" s="58"/>
      <c r="AC774" s="59"/>
      <c r="AD774" s="58"/>
      <c r="AE774" s="58"/>
      <c r="AF774" s="55"/>
      <c r="AG774" s="4"/>
      <c r="AH774" s="4"/>
      <c r="AI774" s="4"/>
      <c r="AJ774" s="4"/>
      <c r="AK774" s="4"/>
      <c r="AL774" s="4"/>
      <c r="AM774" s="4"/>
      <c r="AN774" s="4"/>
      <c r="AO774" s="4"/>
      <c r="AP774" s="4"/>
      <c r="AQ774" s="4"/>
      <c r="AR774" s="4"/>
      <c r="AS774" s="4"/>
      <c r="AT774" s="4"/>
      <c r="AU774" s="4"/>
      <c r="AV774" s="4"/>
      <c r="AW774" s="4"/>
      <c r="AX774" s="4"/>
      <c r="AY774" s="4"/>
      <c r="AZ774" s="4"/>
      <c r="BA774" s="4"/>
      <c r="BB774" s="4"/>
      <c r="BC774" s="4"/>
      <c r="BD774" s="4"/>
      <c r="BE774" s="4"/>
      <c r="BF774" s="4"/>
      <c r="BG774" s="4"/>
      <c r="BH774" s="4"/>
      <c r="BI774" s="4"/>
      <c r="BJ774" s="4"/>
      <c r="BK774" s="4"/>
      <c r="BL774" s="4"/>
      <c r="BM774" s="4"/>
      <c r="BN774" s="4"/>
      <c r="BO774" s="4"/>
      <c r="BP774" s="4"/>
      <c r="BQ774" s="4"/>
      <c r="BR774" s="4"/>
      <c r="BS774" s="4"/>
      <c r="BT774" s="4"/>
      <c r="BU774" s="4"/>
      <c r="BV774" s="4"/>
      <c r="BW774" s="4"/>
    </row>
    <row r="775" spans="1:75" ht="12.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1"/>
      <c r="AA775" s="52"/>
      <c r="AB775" s="58"/>
      <c r="AC775" s="59"/>
      <c r="AD775" s="58"/>
      <c r="AE775" s="58"/>
      <c r="AF775" s="55"/>
      <c r="AG775" s="4"/>
      <c r="AH775" s="4"/>
      <c r="AI775" s="4"/>
      <c r="AJ775" s="4"/>
      <c r="AK775" s="4"/>
      <c r="AL775" s="4"/>
      <c r="AM775" s="4"/>
      <c r="AN775" s="4"/>
      <c r="AO775" s="4"/>
      <c r="AP775" s="4"/>
      <c r="AQ775" s="4"/>
      <c r="AR775" s="4"/>
      <c r="AS775" s="4"/>
      <c r="AT775" s="4"/>
      <c r="AU775" s="4"/>
      <c r="AV775" s="4"/>
      <c r="AW775" s="4"/>
      <c r="AX775" s="4"/>
      <c r="AY775" s="4"/>
      <c r="AZ775" s="4"/>
      <c r="BA775" s="4"/>
      <c r="BB775" s="4"/>
      <c r="BC775" s="4"/>
      <c r="BD775" s="4"/>
      <c r="BE775" s="4"/>
      <c r="BF775" s="4"/>
      <c r="BG775" s="4"/>
      <c r="BH775" s="4"/>
      <c r="BI775" s="4"/>
      <c r="BJ775" s="4"/>
      <c r="BK775" s="4"/>
      <c r="BL775" s="4"/>
      <c r="BM775" s="4"/>
      <c r="BN775" s="4"/>
      <c r="BO775" s="4"/>
      <c r="BP775" s="4"/>
      <c r="BQ775" s="4"/>
      <c r="BR775" s="4"/>
      <c r="BS775" s="4"/>
      <c r="BT775" s="4"/>
      <c r="BU775" s="4"/>
      <c r="BV775" s="4"/>
      <c r="BW775" s="4"/>
    </row>
    <row r="776" spans="1:75" ht="12.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1"/>
      <c r="AA776" s="52"/>
      <c r="AB776" s="58"/>
      <c r="AC776" s="59"/>
      <c r="AD776" s="58"/>
      <c r="AE776" s="58"/>
      <c r="AF776" s="55"/>
      <c r="AG776" s="4"/>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c r="BF776" s="4"/>
      <c r="BG776" s="4"/>
      <c r="BH776" s="4"/>
      <c r="BI776" s="4"/>
      <c r="BJ776" s="4"/>
      <c r="BK776" s="4"/>
      <c r="BL776" s="4"/>
      <c r="BM776" s="4"/>
      <c r="BN776" s="4"/>
      <c r="BO776" s="4"/>
      <c r="BP776" s="4"/>
      <c r="BQ776" s="4"/>
      <c r="BR776" s="4"/>
      <c r="BS776" s="4"/>
      <c r="BT776" s="4"/>
      <c r="BU776" s="4"/>
      <c r="BV776" s="4"/>
      <c r="BW776" s="4"/>
    </row>
    <row r="777" spans="1:75" ht="12.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1"/>
      <c r="AA777" s="52"/>
      <c r="AB777" s="58"/>
      <c r="AC777" s="59"/>
      <c r="AD777" s="58"/>
      <c r="AE777" s="58"/>
      <c r="AF777" s="55"/>
      <c r="AG777" s="4"/>
      <c r="AH777" s="4"/>
      <c r="AI777" s="4"/>
      <c r="AJ777" s="4"/>
      <c r="AK777" s="4"/>
      <c r="AL777" s="4"/>
      <c r="AM777" s="4"/>
      <c r="AN777" s="4"/>
      <c r="AO777" s="4"/>
      <c r="AP777" s="4"/>
      <c r="AQ777" s="4"/>
      <c r="AR777" s="4"/>
      <c r="AS777" s="4"/>
      <c r="AT777" s="4"/>
      <c r="AU777" s="4"/>
      <c r="AV777" s="4"/>
      <c r="AW777" s="4"/>
      <c r="AX777" s="4"/>
      <c r="AY777" s="4"/>
      <c r="AZ777" s="4"/>
      <c r="BA777" s="4"/>
      <c r="BB777" s="4"/>
      <c r="BC777" s="4"/>
      <c r="BD777" s="4"/>
      <c r="BE777" s="4"/>
      <c r="BF777" s="4"/>
      <c r="BG777" s="4"/>
      <c r="BH777" s="4"/>
      <c r="BI777" s="4"/>
      <c r="BJ777" s="4"/>
      <c r="BK777" s="4"/>
      <c r="BL777" s="4"/>
      <c r="BM777" s="4"/>
      <c r="BN777" s="4"/>
      <c r="BO777" s="4"/>
      <c r="BP777" s="4"/>
      <c r="BQ777" s="4"/>
      <c r="BR777" s="4"/>
      <c r="BS777" s="4"/>
      <c r="BT777" s="4"/>
      <c r="BU777" s="4"/>
      <c r="BV777" s="4"/>
      <c r="BW777" s="4"/>
    </row>
    <row r="778" spans="1:75" ht="12.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1"/>
      <c r="AA778" s="52"/>
      <c r="AB778" s="58"/>
      <c r="AC778" s="59"/>
      <c r="AD778" s="58"/>
      <c r="AE778" s="58"/>
      <c r="AF778" s="55"/>
      <c r="AG778" s="4"/>
      <c r="AH778" s="4"/>
      <c r="AI778" s="4"/>
      <c r="AJ778" s="4"/>
      <c r="AK778" s="4"/>
      <c r="AL778" s="4"/>
      <c r="AM778" s="4"/>
      <c r="AN778" s="4"/>
      <c r="AO778" s="4"/>
      <c r="AP778" s="4"/>
      <c r="AQ778" s="4"/>
      <c r="AR778" s="4"/>
      <c r="AS778" s="4"/>
      <c r="AT778" s="4"/>
      <c r="AU778" s="4"/>
      <c r="AV778" s="4"/>
      <c r="AW778" s="4"/>
      <c r="AX778" s="4"/>
      <c r="AY778" s="4"/>
      <c r="AZ778" s="4"/>
      <c r="BA778" s="4"/>
      <c r="BB778" s="4"/>
      <c r="BC778" s="4"/>
      <c r="BD778" s="4"/>
      <c r="BE778" s="4"/>
      <c r="BF778" s="4"/>
      <c r="BG778" s="4"/>
      <c r="BH778" s="4"/>
      <c r="BI778" s="4"/>
      <c r="BJ778" s="4"/>
      <c r="BK778" s="4"/>
      <c r="BL778" s="4"/>
      <c r="BM778" s="4"/>
      <c r="BN778" s="4"/>
      <c r="BO778" s="4"/>
      <c r="BP778" s="4"/>
      <c r="BQ778" s="4"/>
      <c r="BR778" s="4"/>
      <c r="BS778" s="4"/>
      <c r="BT778" s="4"/>
      <c r="BU778" s="4"/>
      <c r="BV778" s="4"/>
      <c r="BW778" s="4"/>
    </row>
    <row r="779" spans="1:75" ht="12.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1"/>
      <c r="AA779" s="52"/>
      <c r="AB779" s="58"/>
      <c r="AC779" s="59"/>
      <c r="AD779" s="58"/>
      <c r="AE779" s="58"/>
      <c r="AF779" s="55"/>
      <c r="AG779" s="4"/>
      <c r="AH779" s="4"/>
      <c r="AI779" s="4"/>
      <c r="AJ779" s="4"/>
      <c r="AK779" s="4"/>
      <c r="AL779" s="4"/>
      <c r="AM779" s="4"/>
      <c r="AN779" s="4"/>
      <c r="AO779" s="4"/>
      <c r="AP779" s="4"/>
      <c r="AQ779" s="4"/>
      <c r="AR779" s="4"/>
      <c r="AS779" s="4"/>
      <c r="AT779" s="4"/>
      <c r="AU779" s="4"/>
      <c r="AV779" s="4"/>
      <c r="AW779" s="4"/>
      <c r="AX779" s="4"/>
      <c r="AY779" s="4"/>
      <c r="AZ779" s="4"/>
      <c r="BA779" s="4"/>
      <c r="BB779" s="4"/>
      <c r="BC779" s="4"/>
      <c r="BD779" s="4"/>
      <c r="BE779" s="4"/>
      <c r="BF779" s="4"/>
      <c r="BG779" s="4"/>
      <c r="BH779" s="4"/>
      <c r="BI779" s="4"/>
      <c r="BJ779" s="4"/>
      <c r="BK779" s="4"/>
      <c r="BL779" s="4"/>
      <c r="BM779" s="4"/>
      <c r="BN779" s="4"/>
      <c r="BO779" s="4"/>
      <c r="BP779" s="4"/>
      <c r="BQ779" s="4"/>
      <c r="BR779" s="4"/>
      <c r="BS779" s="4"/>
      <c r="BT779" s="4"/>
      <c r="BU779" s="4"/>
      <c r="BV779" s="4"/>
      <c r="BW779" s="4"/>
    </row>
    <row r="780" spans="1:75" ht="12.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1"/>
      <c r="AA780" s="52"/>
      <c r="AB780" s="58"/>
      <c r="AC780" s="59"/>
      <c r="AD780" s="58"/>
      <c r="AE780" s="58"/>
      <c r="AF780" s="55"/>
      <c r="AG780" s="4"/>
      <c r="AH780" s="4"/>
      <c r="AI780" s="4"/>
      <c r="AJ780" s="4"/>
      <c r="AK780" s="4"/>
      <c r="AL780" s="4"/>
      <c r="AM780" s="4"/>
      <c r="AN780" s="4"/>
      <c r="AO780" s="4"/>
      <c r="AP780" s="4"/>
      <c r="AQ780" s="4"/>
      <c r="AR780" s="4"/>
      <c r="AS780" s="4"/>
      <c r="AT780" s="4"/>
      <c r="AU780" s="4"/>
      <c r="AV780" s="4"/>
      <c r="AW780" s="4"/>
      <c r="AX780" s="4"/>
      <c r="AY780" s="4"/>
      <c r="AZ780" s="4"/>
      <c r="BA780" s="4"/>
      <c r="BB780" s="4"/>
      <c r="BC780" s="4"/>
      <c r="BD780" s="4"/>
      <c r="BE780" s="4"/>
      <c r="BF780" s="4"/>
      <c r="BG780" s="4"/>
      <c r="BH780" s="4"/>
      <c r="BI780" s="4"/>
      <c r="BJ780" s="4"/>
      <c r="BK780" s="4"/>
      <c r="BL780" s="4"/>
      <c r="BM780" s="4"/>
      <c r="BN780" s="4"/>
      <c r="BO780" s="4"/>
      <c r="BP780" s="4"/>
      <c r="BQ780" s="4"/>
      <c r="BR780" s="4"/>
      <c r="BS780" s="4"/>
      <c r="BT780" s="4"/>
      <c r="BU780" s="4"/>
      <c r="BV780" s="4"/>
      <c r="BW780" s="4"/>
    </row>
    <row r="781" spans="1:75" ht="12.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1"/>
      <c r="AA781" s="52"/>
      <c r="AB781" s="58"/>
      <c r="AC781" s="59"/>
      <c r="AD781" s="58"/>
      <c r="AE781" s="58"/>
      <c r="AF781" s="55"/>
      <c r="AG781" s="4"/>
      <c r="AH781" s="4"/>
      <c r="AI781" s="4"/>
      <c r="AJ781" s="4"/>
      <c r="AK781" s="4"/>
      <c r="AL781" s="4"/>
      <c r="AM781" s="4"/>
      <c r="AN781" s="4"/>
      <c r="AO781" s="4"/>
      <c r="AP781" s="4"/>
      <c r="AQ781" s="4"/>
      <c r="AR781" s="4"/>
      <c r="AS781" s="4"/>
      <c r="AT781" s="4"/>
      <c r="AU781" s="4"/>
      <c r="AV781" s="4"/>
      <c r="AW781" s="4"/>
      <c r="AX781" s="4"/>
      <c r="AY781" s="4"/>
      <c r="AZ781" s="4"/>
      <c r="BA781" s="4"/>
      <c r="BB781" s="4"/>
      <c r="BC781" s="4"/>
      <c r="BD781" s="4"/>
      <c r="BE781" s="4"/>
      <c r="BF781" s="4"/>
      <c r="BG781" s="4"/>
      <c r="BH781" s="4"/>
      <c r="BI781" s="4"/>
      <c r="BJ781" s="4"/>
      <c r="BK781" s="4"/>
      <c r="BL781" s="4"/>
      <c r="BM781" s="4"/>
      <c r="BN781" s="4"/>
      <c r="BO781" s="4"/>
      <c r="BP781" s="4"/>
      <c r="BQ781" s="4"/>
      <c r="BR781" s="4"/>
      <c r="BS781" s="4"/>
      <c r="BT781" s="4"/>
      <c r="BU781" s="4"/>
      <c r="BV781" s="4"/>
      <c r="BW781" s="4"/>
    </row>
    <row r="782" spans="1:75" ht="12.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1"/>
      <c r="AA782" s="52"/>
      <c r="AB782" s="58"/>
      <c r="AC782" s="59"/>
      <c r="AD782" s="58"/>
      <c r="AE782" s="58"/>
      <c r="AF782" s="55"/>
      <c r="AG782" s="4"/>
      <c r="AH782" s="4"/>
      <c r="AI782" s="4"/>
      <c r="AJ782" s="4"/>
      <c r="AK782" s="4"/>
      <c r="AL782" s="4"/>
      <c r="AM782" s="4"/>
      <c r="AN782" s="4"/>
      <c r="AO782" s="4"/>
      <c r="AP782" s="4"/>
      <c r="AQ782" s="4"/>
      <c r="AR782" s="4"/>
      <c r="AS782" s="4"/>
      <c r="AT782" s="4"/>
      <c r="AU782" s="4"/>
      <c r="AV782" s="4"/>
      <c r="AW782" s="4"/>
      <c r="AX782" s="4"/>
      <c r="AY782" s="4"/>
      <c r="AZ782" s="4"/>
      <c r="BA782" s="4"/>
      <c r="BB782" s="4"/>
      <c r="BC782" s="4"/>
      <c r="BD782" s="4"/>
      <c r="BE782" s="4"/>
      <c r="BF782" s="4"/>
      <c r="BG782" s="4"/>
      <c r="BH782" s="4"/>
      <c r="BI782" s="4"/>
      <c r="BJ782" s="4"/>
      <c r="BK782" s="4"/>
      <c r="BL782" s="4"/>
      <c r="BM782" s="4"/>
      <c r="BN782" s="4"/>
      <c r="BO782" s="4"/>
      <c r="BP782" s="4"/>
      <c r="BQ782" s="4"/>
      <c r="BR782" s="4"/>
      <c r="BS782" s="4"/>
      <c r="BT782" s="4"/>
      <c r="BU782" s="4"/>
      <c r="BV782" s="4"/>
      <c r="BW782" s="4"/>
    </row>
    <row r="783" spans="1:75" ht="12.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1"/>
      <c r="AA783" s="52"/>
      <c r="AB783" s="58"/>
      <c r="AC783" s="59"/>
      <c r="AD783" s="58"/>
      <c r="AE783" s="58"/>
      <c r="AF783" s="55"/>
      <c r="AG783" s="4"/>
      <c r="AH783" s="4"/>
      <c r="AI783" s="4"/>
      <c r="AJ783" s="4"/>
      <c r="AK783" s="4"/>
      <c r="AL783" s="4"/>
      <c r="AM783" s="4"/>
      <c r="AN783" s="4"/>
      <c r="AO783" s="4"/>
      <c r="AP783" s="4"/>
      <c r="AQ783" s="4"/>
      <c r="AR783" s="4"/>
      <c r="AS783" s="4"/>
      <c r="AT783" s="4"/>
      <c r="AU783" s="4"/>
      <c r="AV783" s="4"/>
      <c r="AW783" s="4"/>
      <c r="AX783" s="4"/>
      <c r="AY783" s="4"/>
      <c r="AZ783" s="4"/>
      <c r="BA783" s="4"/>
      <c r="BB783" s="4"/>
      <c r="BC783" s="4"/>
      <c r="BD783" s="4"/>
      <c r="BE783" s="4"/>
      <c r="BF783" s="4"/>
      <c r="BG783" s="4"/>
      <c r="BH783" s="4"/>
      <c r="BI783" s="4"/>
      <c r="BJ783" s="4"/>
      <c r="BK783" s="4"/>
      <c r="BL783" s="4"/>
      <c r="BM783" s="4"/>
      <c r="BN783" s="4"/>
      <c r="BO783" s="4"/>
      <c r="BP783" s="4"/>
      <c r="BQ783" s="4"/>
      <c r="BR783" s="4"/>
      <c r="BS783" s="4"/>
      <c r="BT783" s="4"/>
      <c r="BU783" s="4"/>
      <c r="BV783" s="4"/>
      <c r="BW783" s="4"/>
    </row>
    <row r="784" spans="1:75" ht="12.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1"/>
      <c r="AA784" s="52"/>
      <c r="AB784" s="58"/>
      <c r="AC784" s="59"/>
      <c r="AD784" s="58"/>
      <c r="AE784" s="58"/>
      <c r="AF784" s="55"/>
      <c r="AG784" s="4"/>
      <c r="AH784" s="4"/>
      <c r="AI784" s="4"/>
      <c r="AJ784" s="4"/>
      <c r="AK784" s="4"/>
      <c r="AL784" s="4"/>
      <c r="AM784" s="4"/>
      <c r="AN784" s="4"/>
      <c r="AO784" s="4"/>
      <c r="AP784" s="4"/>
      <c r="AQ784" s="4"/>
      <c r="AR784" s="4"/>
      <c r="AS784" s="4"/>
      <c r="AT784" s="4"/>
      <c r="AU784" s="4"/>
      <c r="AV784" s="4"/>
      <c r="AW784" s="4"/>
      <c r="AX784" s="4"/>
      <c r="AY784" s="4"/>
      <c r="AZ784" s="4"/>
      <c r="BA784" s="4"/>
      <c r="BB784" s="4"/>
      <c r="BC784" s="4"/>
      <c r="BD784" s="4"/>
      <c r="BE784" s="4"/>
      <c r="BF784" s="4"/>
      <c r="BG784" s="4"/>
      <c r="BH784" s="4"/>
      <c r="BI784" s="4"/>
      <c r="BJ784" s="4"/>
      <c r="BK784" s="4"/>
      <c r="BL784" s="4"/>
      <c r="BM784" s="4"/>
      <c r="BN784" s="4"/>
      <c r="BO784" s="4"/>
      <c r="BP784" s="4"/>
      <c r="BQ784" s="4"/>
      <c r="BR784" s="4"/>
      <c r="BS784" s="4"/>
      <c r="BT784" s="4"/>
      <c r="BU784" s="4"/>
      <c r="BV784" s="4"/>
      <c r="BW784" s="4"/>
    </row>
    <row r="785" spans="1:75" ht="12.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1"/>
      <c r="AA785" s="52"/>
      <c r="AB785" s="58"/>
      <c r="AC785" s="59"/>
      <c r="AD785" s="58"/>
      <c r="AE785" s="58"/>
      <c r="AF785" s="55"/>
      <c r="AG785" s="4"/>
      <c r="AH785" s="4"/>
      <c r="AI785" s="4"/>
      <c r="AJ785" s="4"/>
      <c r="AK785" s="4"/>
      <c r="AL785" s="4"/>
      <c r="AM785" s="4"/>
      <c r="AN785" s="4"/>
      <c r="AO785" s="4"/>
      <c r="AP785" s="4"/>
      <c r="AQ785" s="4"/>
      <c r="AR785" s="4"/>
      <c r="AS785" s="4"/>
      <c r="AT785" s="4"/>
      <c r="AU785" s="4"/>
      <c r="AV785" s="4"/>
      <c r="AW785" s="4"/>
      <c r="AX785" s="4"/>
      <c r="AY785" s="4"/>
      <c r="AZ785" s="4"/>
      <c r="BA785" s="4"/>
      <c r="BB785" s="4"/>
      <c r="BC785" s="4"/>
      <c r="BD785" s="4"/>
      <c r="BE785" s="4"/>
      <c r="BF785" s="4"/>
      <c r="BG785" s="4"/>
      <c r="BH785" s="4"/>
      <c r="BI785" s="4"/>
      <c r="BJ785" s="4"/>
      <c r="BK785" s="4"/>
      <c r="BL785" s="4"/>
      <c r="BM785" s="4"/>
      <c r="BN785" s="4"/>
      <c r="BO785" s="4"/>
      <c r="BP785" s="4"/>
      <c r="BQ785" s="4"/>
      <c r="BR785" s="4"/>
      <c r="BS785" s="4"/>
      <c r="BT785" s="4"/>
      <c r="BU785" s="4"/>
      <c r="BV785" s="4"/>
      <c r="BW785" s="4"/>
    </row>
    <row r="786" spans="1:75" ht="12.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1"/>
      <c r="AA786" s="52"/>
      <c r="AB786" s="58"/>
      <c r="AC786" s="59"/>
      <c r="AD786" s="58"/>
      <c r="AE786" s="58"/>
      <c r="AF786" s="55"/>
      <c r="AG786" s="4"/>
      <c r="AH786" s="4"/>
      <c r="AI786" s="4"/>
      <c r="AJ786" s="4"/>
      <c r="AK786" s="4"/>
      <c r="AL786" s="4"/>
      <c r="AM786" s="4"/>
      <c r="AN786" s="4"/>
      <c r="AO786" s="4"/>
      <c r="AP786" s="4"/>
      <c r="AQ786" s="4"/>
      <c r="AR786" s="4"/>
      <c r="AS786" s="4"/>
      <c r="AT786" s="4"/>
      <c r="AU786" s="4"/>
      <c r="AV786" s="4"/>
      <c r="AW786" s="4"/>
      <c r="AX786" s="4"/>
      <c r="AY786" s="4"/>
      <c r="AZ786" s="4"/>
      <c r="BA786" s="4"/>
      <c r="BB786" s="4"/>
      <c r="BC786" s="4"/>
      <c r="BD786" s="4"/>
      <c r="BE786" s="4"/>
      <c r="BF786" s="4"/>
      <c r="BG786" s="4"/>
      <c r="BH786" s="4"/>
      <c r="BI786" s="4"/>
      <c r="BJ786" s="4"/>
      <c r="BK786" s="4"/>
      <c r="BL786" s="4"/>
      <c r="BM786" s="4"/>
      <c r="BN786" s="4"/>
      <c r="BO786" s="4"/>
      <c r="BP786" s="4"/>
      <c r="BQ786" s="4"/>
      <c r="BR786" s="4"/>
      <c r="BS786" s="4"/>
      <c r="BT786" s="4"/>
      <c r="BU786" s="4"/>
      <c r="BV786" s="4"/>
      <c r="BW786" s="4"/>
    </row>
    <row r="787" spans="1:75" ht="12.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1"/>
      <c r="AA787" s="52"/>
      <c r="AB787" s="58"/>
      <c r="AC787" s="59"/>
      <c r="AD787" s="58"/>
      <c r="AE787" s="58"/>
      <c r="AF787" s="55"/>
      <c r="AG787" s="4"/>
      <c r="AH787" s="4"/>
      <c r="AI787" s="4"/>
      <c r="AJ787" s="4"/>
      <c r="AK787" s="4"/>
      <c r="AL787" s="4"/>
      <c r="AM787" s="4"/>
      <c r="AN787" s="4"/>
      <c r="AO787" s="4"/>
      <c r="AP787" s="4"/>
      <c r="AQ787" s="4"/>
      <c r="AR787" s="4"/>
      <c r="AS787" s="4"/>
      <c r="AT787" s="4"/>
      <c r="AU787" s="4"/>
      <c r="AV787" s="4"/>
      <c r="AW787" s="4"/>
      <c r="AX787" s="4"/>
      <c r="AY787" s="4"/>
      <c r="AZ787" s="4"/>
      <c r="BA787" s="4"/>
      <c r="BB787" s="4"/>
      <c r="BC787" s="4"/>
      <c r="BD787" s="4"/>
      <c r="BE787" s="4"/>
      <c r="BF787" s="4"/>
      <c r="BG787" s="4"/>
      <c r="BH787" s="4"/>
      <c r="BI787" s="4"/>
      <c r="BJ787" s="4"/>
      <c r="BK787" s="4"/>
      <c r="BL787" s="4"/>
      <c r="BM787" s="4"/>
      <c r="BN787" s="4"/>
      <c r="BO787" s="4"/>
      <c r="BP787" s="4"/>
      <c r="BQ787" s="4"/>
      <c r="BR787" s="4"/>
      <c r="BS787" s="4"/>
      <c r="BT787" s="4"/>
      <c r="BU787" s="4"/>
      <c r="BV787" s="4"/>
      <c r="BW787" s="4"/>
    </row>
    <row r="788" spans="1:75" ht="12.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1"/>
      <c r="AA788" s="52"/>
      <c r="AB788" s="58"/>
      <c r="AC788" s="59"/>
      <c r="AD788" s="58"/>
      <c r="AE788" s="58"/>
      <c r="AF788" s="55"/>
      <c r="AG788" s="4"/>
      <c r="AH788" s="4"/>
      <c r="AI788" s="4"/>
      <c r="AJ788" s="4"/>
      <c r="AK788" s="4"/>
      <c r="AL788" s="4"/>
      <c r="AM788" s="4"/>
      <c r="AN788" s="4"/>
      <c r="AO788" s="4"/>
      <c r="AP788" s="4"/>
      <c r="AQ788" s="4"/>
      <c r="AR788" s="4"/>
      <c r="AS788" s="4"/>
      <c r="AT788" s="4"/>
      <c r="AU788" s="4"/>
      <c r="AV788" s="4"/>
      <c r="AW788" s="4"/>
      <c r="AX788" s="4"/>
      <c r="AY788" s="4"/>
      <c r="AZ788" s="4"/>
      <c r="BA788" s="4"/>
      <c r="BB788" s="4"/>
      <c r="BC788" s="4"/>
      <c r="BD788" s="4"/>
      <c r="BE788" s="4"/>
      <c r="BF788" s="4"/>
      <c r="BG788" s="4"/>
      <c r="BH788" s="4"/>
      <c r="BI788" s="4"/>
      <c r="BJ788" s="4"/>
      <c r="BK788" s="4"/>
      <c r="BL788" s="4"/>
      <c r="BM788" s="4"/>
      <c r="BN788" s="4"/>
      <c r="BO788" s="4"/>
      <c r="BP788" s="4"/>
      <c r="BQ788" s="4"/>
      <c r="BR788" s="4"/>
      <c r="BS788" s="4"/>
      <c r="BT788" s="4"/>
      <c r="BU788" s="4"/>
      <c r="BV788" s="4"/>
      <c r="BW788" s="4"/>
    </row>
    <row r="789" spans="1:75" ht="12.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1"/>
      <c r="AA789" s="52"/>
      <c r="AB789" s="58"/>
      <c r="AC789" s="59"/>
      <c r="AD789" s="58"/>
      <c r="AE789" s="58"/>
      <c r="AF789" s="55"/>
      <c r="AG789" s="4"/>
      <c r="AH789" s="4"/>
      <c r="AI789" s="4"/>
      <c r="AJ789" s="4"/>
      <c r="AK789" s="4"/>
      <c r="AL789" s="4"/>
      <c r="AM789" s="4"/>
      <c r="AN789" s="4"/>
      <c r="AO789" s="4"/>
      <c r="AP789" s="4"/>
      <c r="AQ789" s="4"/>
      <c r="AR789" s="4"/>
      <c r="AS789" s="4"/>
      <c r="AT789" s="4"/>
      <c r="AU789" s="4"/>
      <c r="AV789" s="4"/>
      <c r="AW789" s="4"/>
      <c r="AX789" s="4"/>
      <c r="AY789" s="4"/>
      <c r="AZ789" s="4"/>
      <c r="BA789" s="4"/>
      <c r="BB789" s="4"/>
      <c r="BC789" s="4"/>
      <c r="BD789" s="4"/>
      <c r="BE789" s="4"/>
      <c r="BF789" s="4"/>
      <c r="BG789" s="4"/>
      <c r="BH789" s="4"/>
      <c r="BI789" s="4"/>
      <c r="BJ789" s="4"/>
      <c r="BK789" s="4"/>
      <c r="BL789" s="4"/>
      <c r="BM789" s="4"/>
      <c r="BN789" s="4"/>
      <c r="BO789" s="4"/>
      <c r="BP789" s="4"/>
      <c r="BQ789" s="4"/>
      <c r="BR789" s="4"/>
      <c r="BS789" s="4"/>
      <c r="BT789" s="4"/>
      <c r="BU789" s="4"/>
      <c r="BV789" s="4"/>
      <c r="BW789" s="4"/>
    </row>
    <row r="790" spans="1:75" ht="12.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1"/>
      <c r="AA790" s="52"/>
      <c r="AB790" s="58"/>
      <c r="AC790" s="59"/>
      <c r="AD790" s="58"/>
      <c r="AE790" s="58"/>
      <c r="AF790" s="55"/>
      <c r="AG790" s="4"/>
      <c r="AH790" s="4"/>
      <c r="AI790" s="4"/>
      <c r="AJ790" s="4"/>
      <c r="AK790" s="4"/>
      <c r="AL790" s="4"/>
      <c r="AM790" s="4"/>
      <c r="AN790" s="4"/>
      <c r="AO790" s="4"/>
      <c r="AP790" s="4"/>
      <c r="AQ790" s="4"/>
      <c r="AR790" s="4"/>
      <c r="AS790" s="4"/>
      <c r="AT790" s="4"/>
      <c r="AU790" s="4"/>
      <c r="AV790" s="4"/>
      <c r="AW790" s="4"/>
      <c r="AX790" s="4"/>
      <c r="AY790" s="4"/>
      <c r="AZ790" s="4"/>
      <c r="BA790" s="4"/>
      <c r="BB790" s="4"/>
      <c r="BC790" s="4"/>
      <c r="BD790" s="4"/>
      <c r="BE790" s="4"/>
      <c r="BF790" s="4"/>
      <c r="BG790" s="4"/>
      <c r="BH790" s="4"/>
      <c r="BI790" s="4"/>
      <c r="BJ790" s="4"/>
      <c r="BK790" s="4"/>
      <c r="BL790" s="4"/>
      <c r="BM790" s="4"/>
      <c r="BN790" s="4"/>
      <c r="BO790" s="4"/>
      <c r="BP790" s="4"/>
      <c r="BQ790" s="4"/>
      <c r="BR790" s="4"/>
      <c r="BS790" s="4"/>
      <c r="BT790" s="4"/>
      <c r="BU790" s="4"/>
      <c r="BV790" s="4"/>
      <c r="BW790" s="4"/>
    </row>
    <row r="791" spans="1:75" ht="12.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1"/>
      <c r="AA791" s="52"/>
      <c r="AB791" s="58"/>
      <c r="AC791" s="59"/>
      <c r="AD791" s="58"/>
      <c r="AE791" s="58"/>
      <c r="AF791" s="55"/>
      <c r="AG791" s="4"/>
      <c r="AH791" s="4"/>
      <c r="AI791" s="4"/>
      <c r="AJ791" s="4"/>
      <c r="AK791" s="4"/>
      <c r="AL791" s="4"/>
      <c r="AM791" s="4"/>
      <c r="AN791" s="4"/>
      <c r="AO791" s="4"/>
      <c r="AP791" s="4"/>
      <c r="AQ791" s="4"/>
      <c r="AR791" s="4"/>
      <c r="AS791" s="4"/>
      <c r="AT791" s="4"/>
      <c r="AU791" s="4"/>
      <c r="AV791" s="4"/>
      <c r="AW791" s="4"/>
      <c r="AX791" s="4"/>
      <c r="AY791" s="4"/>
      <c r="AZ791" s="4"/>
      <c r="BA791" s="4"/>
      <c r="BB791" s="4"/>
      <c r="BC791" s="4"/>
      <c r="BD791" s="4"/>
      <c r="BE791" s="4"/>
      <c r="BF791" s="4"/>
      <c r="BG791" s="4"/>
      <c r="BH791" s="4"/>
      <c r="BI791" s="4"/>
      <c r="BJ791" s="4"/>
      <c r="BK791" s="4"/>
      <c r="BL791" s="4"/>
      <c r="BM791" s="4"/>
      <c r="BN791" s="4"/>
      <c r="BO791" s="4"/>
      <c r="BP791" s="4"/>
      <c r="BQ791" s="4"/>
      <c r="BR791" s="4"/>
      <c r="BS791" s="4"/>
      <c r="BT791" s="4"/>
      <c r="BU791" s="4"/>
      <c r="BV791" s="4"/>
      <c r="BW791" s="4"/>
    </row>
    <row r="792" spans="1:75" ht="12.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1"/>
      <c r="AA792" s="52"/>
      <c r="AB792" s="58"/>
      <c r="AC792" s="59"/>
      <c r="AD792" s="58"/>
      <c r="AE792" s="58"/>
      <c r="AF792" s="55"/>
      <c r="AG792" s="4"/>
      <c r="AH792" s="4"/>
      <c r="AI792" s="4"/>
      <c r="AJ792" s="4"/>
      <c r="AK792" s="4"/>
      <c r="AL792" s="4"/>
      <c r="AM792" s="4"/>
      <c r="AN792" s="4"/>
      <c r="AO792" s="4"/>
      <c r="AP792" s="4"/>
      <c r="AQ792" s="4"/>
      <c r="AR792" s="4"/>
      <c r="AS792" s="4"/>
      <c r="AT792" s="4"/>
      <c r="AU792" s="4"/>
      <c r="AV792" s="4"/>
      <c r="AW792" s="4"/>
      <c r="AX792" s="4"/>
      <c r="AY792" s="4"/>
      <c r="AZ792" s="4"/>
      <c r="BA792" s="4"/>
      <c r="BB792" s="4"/>
      <c r="BC792" s="4"/>
      <c r="BD792" s="4"/>
      <c r="BE792" s="4"/>
      <c r="BF792" s="4"/>
      <c r="BG792" s="4"/>
      <c r="BH792" s="4"/>
      <c r="BI792" s="4"/>
      <c r="BJ792" s="4"/>
      <c r="BK792" s="4"/>
      <c r="BL792" s="4"/>
      <c r="BM792" s="4"/>
      <c r="BN792" s="4"/>
      <c r="BO792" s="4"/>
      <c r="BP792" s="4"/>
      <c r="BQ792" s="4"/>
      <c r="BR792" s="4"/>
      <c r="BS792" s="4"/>
      <c r="BT792" s="4"/>
      <c r="BU792" s="4"/>
      <c r="BV792" s="4"/>
      <c r="BW792" s="4"/>
    </row>
    <row r="793" spans="1:75" ht="12.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1"/>
      <c r="AA793" s="52"/>
      <c r="AB793" s="58"/>
      <c r="AC793" s="59"/>
      <c r="AD793" s="58"/>
      <c r="AE793" s="58"/>
      <c r="AF793" s="55"/>
      <c r="AG793" s="4"/>
      <c r="AH793" s="4"/>
      <c r="AI793" s="4"/>
      <c r="AJ793" s="4"/>
      <c r="AK793" s="4"/>
      <c r="AL793" s="4"/>
      <c r="AM793" s="4"/>
      <c r="AN793" s="4"/>
      <c r="AO793" s="4"/>
      <c r="AP793" s="4"/>
      <c r="AQ793" s="4"/>
      <c r="AR793" s="4"/>
      <c r="AS793" s="4"/>
      <c r="AT793" s="4"/>
      <c r="AU793" s="4"/>
      <c r="AV793" s="4"/>
      <c r="AW793" s="4"/>
      <c r="AX793" s="4"/>
      <c r="AY793" s="4"/>
      <c r="AZ793" s="4"/>
      <c r="BA793" s="4"/>
      <c r="BB793" s="4"/>
      <c r="BC793" s="4"/>
      <c r="BD793" s="4"/>
      <c r="BE793" s="4"/>
      <c r="BF793" s="4"/>
      <c r="BG793" s="4"/>
      <c r="BH793" s="4"/>
      <c r="BI793" s="4"/>
      <c r="BJ793" s="4"/>
      <c r="BK793" s="4"/>
      <c r="BL793" s="4"/>
      <c r="BM793" s="4"/>
      <c r="BN793" s="4"/>
      <c r="BO793" s="4"/>
      <c r="BP793" s="4"/>
      <c r="BQ793" s="4"/>
      <c r="BR793" s="4"/>
      <c r="BS793" s="4"/>
      <c r="BT793" s="4"/>
      <c r="BU793" s="4"/>
      <c r="BV793" s="4"/>
      <c r="BW793" s="4"/>
    </row>
    <row r="794" spans="1:75" ht="12.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1"/>
      <c r="AA794" s="52"/>
      <c r="AB794" s="58"/>
      <c r="AC794" s="59"/>
      <c r="AD794" s="58"/>
      <c r="AE794" s="58"/>
      <c r="AF794" s="55"/>
      <c r="AG794" s="4"/>
      <c r="AH794" s="4"/>
      <c r="AI794" s="4"/>
      <c r="AJ794" s="4"/>
      <c r="AK794" s="4"/>
      <c r="AL794" s="4"/>
      <c r="AM794" s="4"/>
      <c r="AN794" s="4"/>
      <c r="AO794" s="4"/>
      <c r="AP794" s="4"/>
      <c r="AQ794" s="4"/>
      <c r="AR794" s="4"/>
      <c r="AS794" s="4"/>
      <c r="AT794" s="4"/>
      <c r="AU794" s="4"/>
      <c r="AV794" s="4"/>
      <c r="AW794" s="4"/>
      <c r="AX794" s="4"/>
      <c r="AY794" s="4"/>
      <c r="AZ794" s="4"/>
      <c r="BA794" s="4"/>
      <c r="BB794" s="4"/>
      <c r="BC794" s="4"/>
      <c r="BD794" s="4"/>
      <c r="BE794" s="4"/>
      <c r="BF794" s="4"/>
      <c r="BG794" s="4"/>
      <c r="BH794" s="4"/>
      <c r="BI794" s="4"/>
      <c r="BJ794" s="4"/>
      <c r="BK794" s="4"/>
      <c r="BL794" s="4"/>
      <c r="BM794" s="4"/>
      <c r="BN794" s="4"/>
      <c r="BO794" s="4"/>
      <c r="BP794" s="4"/>
      <c r="BQ794" s="4"/>
      <c r="BR794" s="4"/>
      <c r="BS794" s="4"/>
      <c r="BT794" s="4"/>
      <c r="BU794" s="4"/>
      <c r="BV794" s="4"/>
      <c r="BW794" s="4"/>
    </row>
    <row r="795" spans="1:75" ht="12.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1"/>
      <c r="AA795" s="52"/>
      <c r="AB795" s="58"/>
      <c r="AC795" s="59"/>
      <c r="AD795" s="58"/>
      <c r="AE795" s="58"/>
      <c r="AF795" s="55"/>
      <c r="AG795" s="4"/>
      <c r="AH795" s="4"/>
      <c r="AI795" s="4"/>
      <c r="AJ795" s="4"/>
      <c r="AK795" s="4"/>
      <c r="AL795" s="4"/>
      <c r="AM795" s="4"/>
      <c r="AN795" s="4"/>
      <c r="AO795" s="4"/>
      <c r="AP795" s="4"/>
      <c r="AQ795" s="4"/>
      <c r="AR795" s="4"/>
      <c r="AS795" s="4"/>
      <c r="AT795" s="4"/>
      <c r="AU795" s="4"/>
      <c r="AV795" s="4"/>
      <c r="AW795" s="4"/>
      <c r="AX795" s="4"/>
      <c r="AY795" s="4"/>
      <c r="AZ795" s="4"/>
      <c r="BA795" s="4"/>
      <c r="BB795" s="4"/>
      <c r="BC795" s="4"/>
      <c r="BD795" s="4"/>
      <c r="BE795" s="4"/>
      <c r="BF795" s="4"/>
      <c r="BG795" s="4"/>
      <c r="BH795" s="4"/>
      <c r="BI795" s="4"/>
      <c r="BJ795" s="4"/>
      <c r="BK795" s="4"/>
      <c r="BL795" s="4"/>
      <c r="BM795" s="4"/>
      <c r="BN795" s="4"/>
      <c r="BO795" s="4"/>
      <c r="BP795" s="4"/>
      <c r="BQ795" s="4"/>
      <c r="BR795" s="4"/>
      <c r="BS795" s="4"/>
      <c r="BT795" s="4"/>
      <c r="BU795" s="4"/>
      <c r="BV795" s="4"/>
      <c r="BW795" s="4"/>
    </row>
    <row r="796" spans="1:75" ht="12.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1"/>
      <c r="AA796" s="52"/>
      <c r="AB796" s="58"/>
      <c r="AC796" s="59"/>
      <c r="AD796" s="58"/>
      <c r="AE796" s="58"/>
      <c r="AF796" s="55"/>
      <c r="AG796" s="4"/>
      <c r="AH796" s="4"/>
      <c r="AI796" s="4"/>
      <c r="AJ796" s="4"/>
      <c r="AK796" s="4"/>
      <c r="AL796" s="4"/>
      <c r="AM796" s="4"/>
      <c r="AN796" s="4"/>
      <c r="AO796" s="4"/>
      <c r="AP796" s="4"/>
      <c r="AQ796" s="4"/>
      <c r="AR796" s="4"/>
      <c r="AS796" s="4"/>
      <c r="AT796" s="4"/>
      <c r="AU796" s="4"/>
      <c r="AV796" s="4"/>
      <c r="AW796" s="4"/>
      <c r="AX796" s="4"/>
      <c r="AY796" s="4"/>
      <c r="AZ796" s="4"/>
      <c r="BA796" s="4"/>
      <c r="BB796" s="4"/>
      <c r="BC796" s="4"/>
      <c r="BD796" s="4"/>
      <c r="BE796" s="4"/>
      <c r="BF796" s="4"/>
      <c r="BG796" s="4"/>
      <c r="BH796" s="4"/>
      <c r="BI796" s="4"/>
      <c r="BJ796" s="4"/>
      <c r="BK796" s="4"/>
      <c r="BL796" s="4"/>
      <c r="BM796" s="4"/>
      <c r="BN796" s="4"/>
      <c r="BO796" s="4"/>
      <c r="BP796" s="4"/>
      <c r="BQ796" s="4"/>
      <c r="BR796" s="4"/>
      <c r="BS796" s="4"/>
      <c r="BT796" s="4"/>
      <c r="BU796" s="4"/>
      <c r="BV796" s="4"/>
      <c r="BW796" s="4"/>
    </row>
    <row r="797" spans="1:75" ht="12.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1"/>
      <c r="AA797" s="52"/>
      <c r="AB797" s="58"/>
      <c r="AC797" s="59"/>
      <c r="AD797" s="58"/>
      <c r="AE797" s="58"/>
      <c r="AF797" s="55"/>
      <c r="AG797" s="4"/>
      <c r="AH797" s="4"/>
      <c r="AI797" s="4"/>
      <c r="AJ797" s="4"/>
      <c r="AK797" s="4"/>
      <c r="AL797" s="4"/>
      <c r="AM797" s="4"/>
      <c r="AN797" s="4"/>
      <c r="AO797" s="4"/>
      <c r="AP797" s="4"/>
      <c r="AQ797" s="4"/>
      <c r="AR797" s="4"/>
      <c r="AS797" s="4"/>
      <c r="AT797" s="4"/>
      <c r="AU797" s="4"/>
      <c r="AV797" s="4"/>
      <c r="AW797" s="4"/>
      <c r="AX797" s="4"/>
      <c r="AY797" s="4"/>
      <c r="AZ797" s="4"/>
      <c r="BA797" s="4"/>
      <c r="BB797" s="4"/>
      <c r="BC797" s="4"/>
      <c r="BD797" s="4"/>
      <c r="BE797" s="4"/>
      <c r="BF797" s="4"/>
      <c r="BG797" s="4"/>
      <c r="BH797" s="4"/>
      <c r="BI797" s="4"/>
      <c r="BJ797" s="4"/>
      <c r="BK797" s="4"/>
      <c r="BL797" s="4"/>
      <c r="BM797" s="4"/>
      <c r="BN797" s="4"/>
      <c r="BO797" s="4"/>
      <c r="BP797" s="4"/>
      <c r="BQ797" s="4"/>
      <c r="BR797" s="4"/>
      <c r="BS797" s="4"/>
      <c r="BT797" s="4"/>
      <c r="BU797" s="4"/>
      <c r="BV797" s="4"/>
      <c r="BW797" s="4"/>
    </row>
    <row r="798" spans="1:75" ht="12.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1"/>
      <c r="AA798" s="52"/>
      <c r="AB798" s="58"/>
      <c r="AC798" s="59"/>
      <c r="AD798" s="58"/>
      <c r="AE798" s="58"/>
      <c r="AF798" s="55"/>
      <c r="AG798" s="4"/>
      <c r="AH798" s="4"/>
      <c r="AI798" s="4"/>
      <c r="AJ798" s="4"/>
      <c r="AK798" s="4"/>
      <c r="AL798" s="4"/>
      <c r="AM798" s="4"/>
      <c r="AN798" s="4"/>
      <c r="AO798" s="4"/>
      <c r="AP798" s="4"/>
      <c r="AQ798" s="4"/>
      <c r="AR798" s="4"/>
      <c r="AS798" s="4"/>
      <c r="AT798" s="4"/>
      <c r="AU798" s="4"/>
      <c r="AV798" s="4"/>
      <c r="AW798" s="4"/>
      <c r="AX798" s="4"/>
      <c r="AY798" s="4"/>
      <c r="AZ798" s="4"/>
      <c r="BA798" s="4"/>
      <c r="BB798" s="4"/>
      <c r="BC798" s="4"/>
      <c r="BD798" s="4"/>
      <c r="BE798" s="4"/>
      <c r="BF798" s="4"/>
      <c r="BG798" s="4"/>
      <c r="BH798" s="4"/>
      <c r="BI798" s="4"/>
      <c r="BJ798" s="4"/>
      <c r="BK798" s="4"/>
      <c r="BL798" s="4"/>
      <c r="BM798" s="4"/>
      <c r="BN798" s="4"/>
      <c r="BO798" s="4"/>
      <c r="BP798" s="4"/>
      <c r="BQ798" s="4"/>
      <c r="BR798" s="4"/>
      <c r="BS798" s="4"/>
      <c r="BT798" s="4"/>
      <c r="BU798" s="4"/>
      <c r="BV798" s="4"/>
      <c r="BW798" s="4"/>
    </row>
    <row r="799" spans="1:75" ht="12.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1"/>
      <c r="AA799" s="52"/>
      <c r="AB799" s="58"/>
      <c r="AC799" s="59"/>
      <c r="AD799" s="58"/>
      <c r="AE799" s="58"/>
      <c r="AF799" s="55"/>
      <c r="AG799" s="4"/>
      <c r="AH799" s="4"/>
      <c r="AI799" s="4"/>
      <c r="AJ799" s="4"/>
      <c r="AK799" s="4"/>
      <c r="AL799" s="4"/>
      <c r="AM799" s="4"/>
      <c r="AN799" s="4"/>
      <c r="AO799" s="4"/>
      <c r="AP799" s="4"/>
      <c r="AQ799" s="4"/>
      <c r="AR799" s="4"/>
      <c r="AS799" s="4"/>
      <c r="AT799" s="4"/>
      <c r="AU799" s="4"/>
      <c r="AV799" s="4"/>
      <c r="AW799" s="4"/>
      <c r="AX799" s="4"/>
      <c r="AY799" s="4"/>
      <c r="AZ799" s="4"/>
      <c r="BA799" s="4"/>
      <c r="BB799" s="4"/>
      <c r="BC799" s="4"/>
      <c r="BD799" s="4"/>
      <c r="BE799" s="4"/>
      <c r="BF799" s="4"/>
      <c r="BG799" s="4"/>
      <c r="BH799" s="4"/>
      <c r="BI799" s="4"/>
      <c r="BJ799" s="4"/>
      <c r="BK799" s="4"/>
      <c r="BL799" s="4"/>
      <c r="BM799" s="4"/>
      <c r="BN799" s="4"/>
      <c r="BO799" s="4"/>
      <c r="BP799" s="4"/>
      <c r="BQ799" s="4"/>
      <c r="BR799" s="4"/>
      <c r="BS799" s="4"/>
      <c r="BT799" s="4"/>
      <c r="BU799" s="4"/>
      <c r="BV799" s="4"/>
      <c r="BW799" s="4"/>
    </row>
    <row r="800" spans="1:75" ht="12.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1"/>
      <c r="AA800" s="52"/>
      <c r="AB800" s="58"/>
      <c r="AC800" s="59"/>
      <c r="AD800" s="58"/>
      <c r="AE800" s="58"/>
      <c r="AF800" s="55"/>
      <c r="AG800" s="4"/>
      <c r="AH800" s="4"/>
      <c r="AI800" s="4"/>
      <c r="AJ800" s="4"/>
      <c r="AK800" s="4"/>
      <c r="AL800" s="4"/>
      <c r="AM800" s="4"/>
      <c r="AN800" s="4"/>
      <c r="AO800" s="4"/>
      <c r="AP800" s="4"/>
      <c r="AQ800" s="4"/>
      <c r="AR800" s="4"/>
      <c r="AS800" s="4"/>
      <c r="AT800" s="4"/>
      <c r="AU800" s="4"/>
      <c r="AV800" s="4"/>
      <c r="AW800" s="4"/>
      <c r="AX800" s="4"/>
      <c r="AY800" s="4"/>
      <c r="AZ800" s="4"/>
      <c r="BA800" s="4"/>
      <c r="BB800" s="4"/>
      <c r="BC800" s="4"/>
      <c r="BD800" s="4"/>
      <c r="BE800" s="4"/>
      <c r="BF800" s="4"/>
      <c r="BG800" s="4"/>
      <c r="BH800" s="4"/>
      <c r="BI800" s="4"/>
      <c r="BJ800" s="4"/>
      <c r="BK800" s="4"/>
      <c r="BL800" s="4"/>
      <c r="BM800" s="4"/>
      <c r="BN800" s="4"/>
      <c r="BO800" s="4"/>
      <c r="BP800" s="4"/>
      <c r="BQ800" s="4"/>
      <c r="BR800" s="4"/>
      <c r="BS800" s="4"/>
      <c r="BT800" s="4"/>
      <c r="BU800" s="4"/>
      <c r="BV800" s="4"/>
      <c r="BW800" s="4"/>
    </row>
    <row r="801" spans="1:75" ht="12.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1"/>
      <c r="AA801" s="52"/>
      <c r="AB801" s="58"/>
      <c r="AC801" s="59"/>
      <c r="AD801" s="58"/>
      <c r="AE801" s="58"/>
      <c r="AF801" s="55"/>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c r="BI801" s="4"/>
      <c r="BJ801" s="4"/>
      <c r="BK801" s="4"/>
      <c r="BL801" s="4"/>
      <c r="BM801" s="4"/>
      <c r="BN801" s="4"/>
      <c r="BO801" s="4"/>
      <c r="BP801" s="4"/>
      <c r="BQ801" s="4"/>
      <c r="BR801" s="4"/>
      <c r="BS801" s="4"/>
      <c r="BT801" s="4"/>
      <c r="BU801" s="4"/>
      <c r="BV801" s="4"/>
      <c r="BW801" s="4"/>
    </row>
    <row r="802" spans="1:75" ht="12.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1"/>
      <c r="AA802" s="52"/>
      <c r="AB802" s="58"/>
      <c r="AC802" s="59"/>
      <c r="AD802" s="58"/>
      <c r="AE802" s="58"/>
      <c r="AF802" s="55"/>
      <c r="AG802" s="4"/>
      <c r="AH802" s="4"/>
      <c r="AI802" s="4"/>
      <c r="AJ802" s="4"/>
      <c r="AK802" s="4"/>
      <c r="AL802" s="4"/>
      <c r="AM802" s="4"/>
      <c r="AN802" s="4"/>
      <c r="AO802" s="4"/>
      <c r="AP802" s="4"/>
      <c r="AQ802" s="4"/>
      <c r="AR802" s="4"/>
      <c r="AS802" s="4"/>
      <c r="AT802" s="4"/>
      <c r="AU802" s="4"/>
      <c r="AV802" s="4"/>
      <c r="AW802" s="4"/>
      <c r="AX802" s="4"/>
      <c r="AY802" s="4"/>
      <c r="AZ802" s="4"/>
      <c r="BA802" s="4"/>
      <c r="BB802" s="4"/>
      <c r="BC802" s="4"/>
      <c r="BD802" s="4"/>
      <c r="BE802" s="4"/>
      <c r="BF802" s="4"/>
      <c r="BG802" s="4"/>
      <c r="BH802" s="4"/>
      <c r="BI802" s="4"/>
      <c r="BJ802" s="4"/>
      <c r="BK802" s="4"/>
      <c r="BL802" s="4"/>
      <c r="BM802" s="4"/>
      <c r="BN802" s="4"/>
      <c r="BO802" s="4"/>
      <c r="BP802" s="4"/>
      <c r="BQ802" s="4"/>
      <c r="BR802" s="4"/>
      <c r="BS802" s="4"/>
      <c r="BT802" s="4"/>
      <c r="BU802" s="4"/>
      <c r="BV802" s="4"/>
      <c r="BW802" s="4"/>
    </row>
    <row r="803" spans="1:75" ht="12.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1"/>
      <c r="AA803" s="52"/>
      <c r="AB803" s="58"/>
      <c r="AC803" s="59"/>
      <c r="AD803" s="58"/>
      <c r="AE803" s="58"/>
      <c r="AF803" s="55"/>
      <c r="AG803" s="4"/>
      <c r="AH803" s="4"/>
      <c r="AI803" s="4"/>
      <c r="AJ803" s="4"/>
      <c r="AK803" s="4"/>
      <c r="AL803" s="4"/>
      <c r="AM803" s="4"/>
      <c r="AN803" s="4"/>
      <c r="AO803" s="4"/>
      <c r="AP803" s="4"/>
      <c r="AQ803" s="4"/>
      <c r="AR803" s="4"/>
      <c r="AS803" s="4"/>
      <c r="AT803" s="4"/>
      <c r="AU803" s="4"/>
      <c r="AV803" s="4"/>
      <c r="AW803" s="4"/>
      <c r="AX803" s="4"/>
      <c r="AY803" s="4"/>
      <c r="AZ803" s="4"/>
      <c r="BA803" s="4"/>
      <c r="BB803" s="4"/>
      <c r="BC803" s="4"/>
      <c r="BD803" s="4"/>
      <c r="BE803" s="4"/>
      <c r="BF803" s="4"/>
      <c r="BG803" s="4"/>
      <c r="BH803" s="4"/>
      <c r="BI803" s="4"/>
      <c r="BJ803" s="4"/>
      <c r="BK803" s="4"/>
      <c r="BL803" s="4"/>
      <c r="BM803" s="4"/>
      <c r="BN803" s="4"/>
      <c r="BO803" s="4"/>
      <c r="BP803" s="4"/>
      <c r="BQ803" s="4"/>
      <c r="BR803" s="4"/>
      <c r="BS803" s="4"/>
      <c r="BT803" s="4"/>
      <c r="BU803" s="4"/>
      <c r="BV803" s="4"/>
      <c r="BW803" s="4"/>
    </row>
    <row r="804" spans="1:75" ht="12.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1"/>
      <c r="AA804" s="52"/>
      <c r="AB804" s="58"/>
      <c r="AC804" s="59"/>
      <c r="AD804" s="58"/>
      <c r="AE804" s="58"/>
      <c r="AF804" s="55"/>
      <c r="AG804" s="4"/>
      <c r="AH804" s="4"/>
      <c r="AI804" s="4"/>
      <c r="AJ804" s="4"/>
      <c r="AK804" s="4"/>
      <c r="AL804" s="4"/>
      <c r="AM804" s="4"/>
      <c r="AN804" s="4"/>
      <c r="AO804" s="4"/>
      <c r="AP804" s="4"/>
      <c r="AQ804" s="4"/>
      <c r="AR804" s="4"/>
      <c r="AS804" s="4"/>
      <c r="AT804" s="4"/>
      <c r="AU804" s="4"/>
      <c r="AV804" s="4"/>
      <c r="AW804" s="4"/>
      <c r="AX804" s="4"/>
      <c r="AY804" s="4"/>
      <c r="AZ804" s="4"/>
      <c r="BA804" s="4"/>
      <c r="BB804" s="4"/>
      <c r="BC804" s="4"/>
      <c r="BD804" s="4"/>
      <c r="BE804" s="4"/>
      <c r="BF804" s="4"/>
      <c r="BG804" s="4"/>
      <c r="BH804" s="4"/>
      <c r="BI804" s="4"/>
      <c r="BJ804" s="4"/>
      <c r="BK804" s="4"/>
      <c r="BL804" s="4"/>
      <c r="BM804" s="4"/>
      <c r="BN804" s="4"/>
      <c r="BO804" s="4"/>
      <c r="BP804" s="4"/>
      <c r="BQ804" s="4"/>
      <c r="BR804" s="4"/>
      <c r="BS804" s="4"/>
      <c r="BT804" s="4"/>
      <c r="BU804" s="4"/>
      <c r="BV804" s="4"/>
      <c r="BW804" s="4"/>
    </row>
    <row r="805" spans="1:75" ht="12.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1"/>
      <c r="AA805" s="52"/>
      <c r="AB805" s="58"/>
      <c r="AC805" s="59"/>
      <c r="AD805" s="58"/>
      <c r="AE805" s="58"/>
      <c r="AF805" s="55"/>
      <c r="AG805" s="4"/>
      <c r="AH805" s="4"/>
      <c r="AI805" s="4"/>
      <c r="AJ805" s="4"/>
      <c r="AK805" s="4"/>
      <c r="AL805" s="4"/>
      <c r="AM805" s="4"/>
      <c r="AN805" s="4"/>
      <c r="AO805" s="4"/>
      <c r="AP805" s="4"/>
      <c r="AQ805" s="4"/>
      <c r="AR805" s="4"/>
      <c r="AS805" s="4"/>
      <c r="AT805" s="4"/>
      <c r="AU805" s="4"/>
      <c r="AV805" s="4"/>
      <c r="AW805" s="4"/>
      <c r="AX805" s="4"/>
      <c r="AY805" s="4"/>
      <c r="AZ805" s="4"/>
      <c r="BA805" s="4"/>
      <c r="BB805" s="4"/>
      <c r="BC805" s="4"/>
      <c r="BD805" s="4"/>
      <c r="BE805" s="4"/>
      <c r="BF805" s="4"/>
      <c r="BG805" s="4"/>
      <c r="BH805" s="4"/>
      <c r="BI805" s="4"/>
      <c r="BJ805" s="4"/>
      <c r="BK805" s="4"/>
      <c r="BL805" s="4"/>
      <c r="BM805" s="4"/>
      <c r="BN805" s="4"/>
      <c r="BO805" s="4"/>
      <c r="BP805" s="4"/>
      <c r="BQ805" s="4"/>
      <c r="BR805" s="4"/>
      <c r="BS805" s="4"/>
      <c r="BT805" s="4"/>
      <c r="BU805" s="4"/>
      <c r="BV805" s="4"/>
      <c r="BW805" s="4"/>
    </row>
    <row r="806" spans="1:75" ht="12.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1"/>
      <c r="AA806" s="52"/>
      <c r="AB806" s="58"/>
      <c r="AC806" s="59"/>
      <c r="AD806" s="58"/>
      <c r="AE806" s="58"/>
      <c r="AF806" s="55"/>
      <c r="AG806" s="4"/>
      <c r="AH806" s="4"/>
      <c r="AI806" s="4"/>
      <c r="AJ806" s="4"/>
      <c r="AK806" s="4"/>
      <c r="AL806" s="4"/>
      <c r="AM806" s="4"/>
      <c r="AN806" s="4"/>
      <c r="AO806" s="4"/>
      <c r="AP806" s="4"/>
      <c r="AQ806" s="4"/>
      <c r="AR806" s="4"/>
      <c r="AS806" s="4"/>
      <c r="AT806" s="4"/>
      <c r="AU806" s="4"/>
      <c r="AV806" s="4"/>
      <c r="AW806" s="4"/>
      <c r="AX806" s="4"/>
      <c r="AY806" s="4"/>
      <c r="AZ806" s="4"/>
      <c r="BA806" s="4"/>
      <c r="BB806" s="4"/>
      <c r="BC806" s="4"/>
      <c r="BD806" s="4"/>
      <c r="BE806" s="4"/>
      <c r="BF806" s="4"/>
      <c r="BG806" s="4"/>
      <c r="BH806" s="4"/>
      <c r="BI806" s="4"/>
      <c r="BJ806" s="4"/>
      <c r="BK806" s="4"/>
      <c r="BL806" s="4"/>
      <c r="BM806" s="4"/>
      <c r="BN806" s="4"/>
      <c r="BO806" s="4"/>
      <c r="BP806" s="4"/>
      <c r="BQ806" s="4"/>
      <c r="BR806" s="4"/>
      <c r="BS806" s="4"/>
      <c r="BT806" s="4"/>
      <c r="BU806" s="4"/>
      <c r="BV806" s="4"/>
      <c r="BW806" s="4"/>
    </row>
    <row r="807" spans="1:75" ht="12.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1"/>
      <c r="AA807" s="52"/>
      <c r="AB807" s="58"/>
      <c r="AC807" s="59"/>
      <c r="AD807" s="58"/>
      <c r="AE807" s="58"/>
      <c r="AF807" s="55"/>
      <c r="AG807" s="4"/>
      <c r="AH807" s="4"/>
      <c r="AI807" s="4"/>
      <c r="AJ807" s="4"/>
      <c r="AK807" s="4"/>
      <c r="AL807" s="4"/>
      <c r="AM807" s="4"/>
      <c r="AN807" s="4"/>
      <c r="AO807" s="4"/>
      <c r="AP807" s="4"/>
      <c r="AQ807" s="4"/>
      <c r="AR807" s="4"/>
      <c r="AS807" s="4"/>
      <c r="AT807" s="4"/>
      <c r="AU807" s="4"/>
      <c r="AV807" s="4"/>
      <c r="AW807" s="4"/>
      <c r="AX807" s="4"/>
      <c r="AY807" s="4"/>
      <c r="AZ807" s="4"/>
      <c r="BA807" s="4"/>
      <c r="BB807" s="4"/>
      <c r="BC807" s="4"/>
      <c r="BD807" s="4"/>
      <c r="BE807" s="4"/>
      <c r="BF807" s="4"/>
      <c r="BG807" s="4"/>
      <c r="BH807" s="4"/>
      <c r="BI807" s="4"/>
      <c r="BJ807" s="4"/>
      <c r="BK807" s="4"/>
      <c r="BL807" s="4"/>
      <c r="BM807" s="4"/>
      <c r="BN807" s="4"/>
      <c r="BO807" s="4"/>
      <c r="BP807" s="4"/>
      <c r="BQ807" s="4"/>
      <c r="BR807" s="4"/>
      <c r="BS807" s="4"/>
      <c r="BT807" s="4"/>
      <c r="BU807" s="4"/>
      <c r="BV807" s="4"/>
      <c r="BW807" s="4"/>
    </row>
    <row r="808" spans="1:75" ht="12.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1"/>
      <c r="AA808" s="52"/>
      <c r="AB808" s="58"/>
      <c r="AC808" s="59"/>
      <c r="AD808" s="58"/>
      <c r="AE808" s="58"/>
      <c r="AF808" s="55"/>
      <c r="AG808" s="4"/>
      <c r="AH808" s="4"/>
      <c r="AI808" s="4"/>
      <c r="AJ808" s="4"/>
      <c r="AK808" s="4"/>
      <c r="AL808" s="4"/>
      <c r="AM808" s="4"/>
      <c r="AN808" s="4"/>
      <c r="AO808" s="4"/>
      <c r="AP808" s="4"/>
      <c r="AQ808" s="4"/>
      <c r="AR808" s="4"/>
      <c r="AS808" s="4"/>
      <c r="AT808" s="4"/>
      <c r="AU808" s="4"/>
      <c r="AV808" s="4"/>
      <c r="AW808" s="4"/>
      <c r="AX808" s="4"/>
      <c r="AY808" s="4"/>
      <c r="AZ808" s="4"/>
      <c r="BA808" s="4"/>
      <c r="BB808" s="4"/>
      <c r="BC808" s="4"/>
      <c r="BD808" s="4"/>
      <c r="BE808" s="4"/>
      <c r="BF808" s="4"/>
      <c r="BG808" s="4"/>
      <c r="BH808" s="4"/>
      <c r="BI808" s="4"/>
      <c r="BJ808" s="4"/>
      <c r="BK808" s="4"/>
      <c r="BL808" s="4"/>
      <c r="BM808" s="4"/>
      <c r="BN808" s="4"/>
      <c r="BO808" s="4"/>
      <c r="BP808" s="4"/>
      <c r="BQ808" s="4"/>
      <c r="BR808" s="4"/>
      <c r="BS808" s="4"/>
      <c r="BT808" s="4"/>
      <c r="BU808" s="4"/>
      <c r="BV808" s="4"/>
      <c r="BW808" s="4"/>
    </row>
    <row r="809" spans="1:75" ht="12.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1"/>
      <c r="AA809" s="52"/>
      <c r="AB809" s="58"/>
      <c r="AC809" s="59"/>
      <c r="AD809" s="58"/>
      <c r="AE809" s="58"/>
      <c r="AF809" s="55"/>
      <c r="AG809" s="4"/>
      <c r="AH809" s="4"/>
      <c r="AI809" s="4"/>
      <c r="AJ809" s="4"/>
      <c r="AK809" s="4"/>
      <c r="AL809" s="4"/>
      <c r="AM809" s="4"/>
      <c r="AN809" s="4"/>
      <c r="AO809" s="4"/>
      <c r="AP809" s="4"/>
      <c r="AQ809" s="4"/>
      <c r="AR809" s="4"/>
      <c r="AS809" s="4"/>
      <c r="AT809" s="4"/>
      <c r="AU809" s="4"/>
      <c r="AV809" s="4"/>
      <c r="AW809" s="4"/>
      <c r="AX809" s="4"/>
      <c r="AY809" s="4"/>
      <c r="AZ809" s="4"/>
      <c r="BA809" s="4"/>
      <c r="BB809" s="4"/>
      <c r="BC809" s="4"/>
      <c r="BD809" s="4"/>
      <c r="BE809" s="4"/>
      <c r="BF809" s="4"/>
      <c r="BG809" s="4"/>
      <c r="BH809" s="4"/>
      <c r="BI809" s="4"/>
      <c r="BJ809" s="4"/>
      <c r="BK809" s="4"/>
      <c r="BL809" s="4"/>
      <c r="BM809" s="4"/>
      <c r="BN809" s="4"/>
      <c r="BO809" s="4"/>
      <c r="BP809" s="4"/>
      <c r="BQ809" s="4"/>
      <c r="BR809" s="4"/>
      <c r="BS809" s="4"/>
      <c r="BT809" s="4"/>
      <c r="BU809" s="4"/>
      <c r="BV809" s="4"/>
      <c r="BW809" s="4"/>
    </row>
    <row r="810" spans="1:75" ht="12.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1"/>
      <c r="AA810" s="52"/>
      <c r="AB810" s="58"/>
      <c r="AC810" s="59"/>
      <c r="AD810" s="58"/>
      <c r="AE810" s="58"/>
      <c r="AF810" s="55"/>
      <c r="AG810" s="4"/>
      <c r="AH810" s="4"/>
      <c r="AI810" s="4"/>
      <c r="AJ810" s="4"/>
      <c r="AK810" s="4"/>
      <c r="AL810" s="4"/>
      <c r="AM810" s="4"/>
      <c r="AN810" s="4"/>
      <c r="AO810" s="4"/>
      <c r="AP810" s="4"/>
      <c r="AQ810" s="4"/>
      <c r="AR810" s="4"/>
      <c r="AS810" s="4"/>
      <c r="AT810" s="4"/>
      <c r="AU810" s="4"/>
      <c r="AV810" s="4"/>
      <c r="AW810" s="4"/>
      <c r="AX810" s="4"/>
      <c r="AY810" s="4"/>
      <c r="AZ810" s="4"/>
      <c r="BA810" s="4"/>
      <c r="BB810" s="4"/>
      <c r="BC810" s="4"/>
      <c r="BD810" s="4"/>
      <c r="BE810" s="4"/>
      <c r="BF810" s="4"/>
      <c r="BG810" s="4"/>
      <c r="BH810" s="4"/>
      <c r="BI810" s="4"/>
      <c r="BJ810" s="4"/>
      <c r="BK810" s="4"/>
      <c r="BL810" s="4"/>
      <c r="BM810" s="4"/>
      <c r="BN810" s="4"/>
      <c r="BO810" s="4"/>
      <c r="BP810" s="4"/>
      <c r="BQ810" s="4"/>
      <c r="BR810" s="4"/>
      <c r="BS810" s="4"/>
      <c r="BT810" s="4"/>
      <c r="BU810" s="4"/>
      <c r="BV810" s="4"/>
      <c r="BW810" s="4"/>
    </row>
    <row r="811" spans="1:75" ht="12.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1"/>
      <c r="AA811" s="52"/>
      <c r="AB811" s="58"/>
      <c r="AC811" s="59"/>
      <c r="AD811" s="58"/>
      <c r="AE811" s="58"/>
      <c r="AF811" s="55"/>
      <c r="AG811" s="4"/>
      <c r="AH811" s="4"/>
      <c r="AI811" s="4"/>
      <c r="AJ811" s="4"/>
      <c r="AK811" s="4"/>
      <c r="AL811" s="4"/>
      <c r="AM811" s="4"/>
      <c r="AN811" s="4"/>
      <c r="AO811" s="4"/>
      <c r="AP811" s="4"/>
      <c r="AQ811" s="4"/>
      <c r="AR811" s="4"/>
      <c r="AS811" s="4"/>
      <c r="AT811" s="4"/>
      <c r="AU811" s="4"/>
      <c r="AV811" s="4"/>
      <c r="AW811" s="4"/>
      <c r="AX811" s="4"/>
      <c r="AY811" s="4"/>
      <c r="AZ811" s="4"/>
      <c r="BA811" s="4"/>
      <c r="BB811" s="4"/>
      <c r="BC811" s="4"/>
      <c r="BD811" s="4"/>
      <c r="BE811" s="4"/>
      <c r="BF811" s="4"/>
      <c r="BG811" s="4"/>
      <c r="BH811" s="4"/>
      <c r="BI811" s="4"/>
      <c r="BJ811" s="4"/>
      <c r="BK811" s="4"/>
      <c r="BL811" s="4"/>
      <c r="BM811" s="4"/>
      <c r="BN811" s="4"/>
      <c r="BO811" s="4"/>
      <c r="BP811" s="4"/>
      <c r="BQ811" s="4"/>
      <c r="BR811" s="4"/>
      <c r="BS811" s="4"/>
      <c r="BT811" s="4"/>
      <c r="BU811" s="4"/>
      <c r="BV811" s="4"/>
      <c r="BW811" s="4"/>
    </row>
    <row r="812" spans="1:75" ht="12.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1"/>
      <c r="AA812" s="52"/>
      <c r="AB812" s="58"/>
      <c r="AC812" s="59"/>
      <c r="AD812" s="58"/>
      <c r="AE812" s="58"/>
      <c r="AF812" s="55"/>
      <c r="AG812" s="4"/>
      <c r="AH812" s="4"/>
      <c r="AI812" s="4"/>
      <c r="AJ812" s="4"/>
      <c r="AK812" s="4"/>
      <c r="AL812" s="4"/>
      <c r="AM812" s="4"/>
      <c r="AN812" s="4"/>
      <c r="AO812" s="4"/>
      <c r="AP812" s="4"/>
      <c r="AQ812" s="4"/>
      <c r="AR812" s="4"/>
      <c r="AS812" s="4"/>
      <c r="AT812" s="4"/>
      <c r="AU812" s="4"/>
      <c r="AV812" s="4"/>
      <c r="AW812" s="4"/>
      <c r="AX812" s="4"/>
      <c r="AY812" s="4"/>
      <c r="AZ812" s="4"/>
      <c r="BA812" s="4"/>
      <c r="BB812" s="4"/>
      <c r="BC812" s="4"/>
      <c r="BD812" s="4"/>
      <c r="BE812" s="4"/>
      <c r="BF812" s="4"/>
      <c r="BG812" s="4"/>
      <c r="BH812" s="4"/>
      <c r="BI812" s="4"/>
      <c r="BJ812" s="4"/>
      <c r="BK812" s="4"/>
      <c r="BL812" s="4"/>
      <c r="BM812" s="4"/>
      <c r="BN812" s="4"/>
      <c r="BO812" s="4"/>
      <c r="BP812" s="4"/>
      <c r="BQ812" s="4"/>
      <c r="BR812" s="4"/>
      <c r="BS812" s="4"/>
      <c r="BT812" s="4"/>
      <c r="BU812" s="4"/>
      <c r="BV812" s="4"/>
      <c r="BW812" s="4"/>
    </row>
    <row r="813" spans="1:75" ht="12.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1"/>
      <c r="AA813" s="52"/>
      <c r="AB813" s="58"/>
      <c r="AC813" s="59"/>
      <c r="AD813" s="58"/>
      <c r="AE813" s="58"/>
      <c r="AF813" s="55"/>
      <c r="AG813" s="4"/>
      <c r="AH813" s="4"/>
      <c r="AI813" s="4"/>
      <c r="AJ813" s="4"/>
      <c r="AK813" s="4"/>
      <c r="AL813" s="4"/>
      <c r="AM813" s="4"/>
      <c r="AN813" s="4"/>
      <c r="AO813" s="4"/>
      <c r="AP813" s="4"/>
      <c r="AQ813" s="4"/>
      <c r="AR813" s="4"/>
      <c r="AS813" s="4"/>
      <c r="AT813" s="4"/>
      <c r="AU813" s="4"/>
      <c r="AV813" s="4"/>
      <c r="AW813" s="4"/>
      <c r="AX813" s="4"/>
      <c r="AY813" s="4"/>
      <c r="AZ813" s="4"/>
      <c r="BA813" s="4"/>
      <c r="BB813" s="4"/>
      <c r="BC813" s="4"/>
      <c r="BD813" s="4"/>
      <c r="BE813" s="4"/>
      <c r="BF813" s="4"/>
      <c r="BG813" s="4"/>
      <c r="BH813" s="4"/>
      <c r="BI813" s="4"/>
      <c r="BJ813" s="4"/>
      <c r="BK813" s="4"/>
      <c r="BL813" s="4"/>
      <c r="BM813" s="4"/>
      <c r="BN813" s="4"/>
      <c r="BO813" s="4"/>
      <c r="BP813" s="4"/>
      <c r="BQ813" s="4"/>
      <c r="BR813" s="4"/>
      <c r="BS813" s="4"/>
      <c r="BT813" s="4"/>
      <c r="BU813" s="4"/>
      <c r="BV813" s="4"/>
      <c r="BW813" s="4"/>
    </row>
    <row r="814" spans="1:75" ht="12.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1"/>
      <c r="AA814" s="52"/>
      <c r="AB814" s="58"/>
      <c r="AC814" s="59"/>
      <c r="AD814" s="58"/>
      <c r="AE814" s="58"/>
      <c r="AF814" s="55"/>
      <c r="AG814" s="4"/>
      <c r="AH814" s="4"/>
      <c r="AI814" s="4"/>
      <c r="AJ814" s="4"/>
      <c r="AK814" s="4"/>
      <c r="AL814" s="4"/>
      <c r="AM814" s="4"/>
      <c r="AN814" s="4"/>
      <c r="AO814" s="4"/>
      <c r="AP814" s="4"/>
      <c r="AQ814" s="4"/>
      <c r="AR814" s="4"/>
      <c r="AS814" s="4"/>
      <c r="AT814" s="4"/>
      <c r="AU814" s="4"/>
      <c r="AV814" s="4"/>
      <c r="AW814" s="4"/>
      <c r="AX814" s="4"/>
      <c r="AY814" s="4"/>
      <c r="AZ814" s="4"/>
      <c r="BA814" s="4"/>
      <c r="BB814" s="4"/>
      <c r="BC814" s="4"/>
      <c r="BD814" s="4"/>
      <c r="BE814" s="4"/>
      <c r="BF814" s="4"/>
      <c r="BG814" s="4"/>
      <c r="BH814" s="4"/>
      <c r="BI814" s="4"/>
      <c r="BJ814" s="4"/>
      <c r="BK814" s="4"/>
      <c r="BL814" s="4"/>
      <c r="BM814" s="4"/>
      <c r="BN814" s="4"/>
      <c r="BO814" s="4"/>
      <c r="BP814" s="4"/>
      <c r="BQ814" s="4"/>
      <c r="BR814" s="4"/>
      <c r="BS814" s="4"/>
      <c r="BT814" s="4"/>
      <c r="BU814" s="4"/>
      <c r="BV814" s="4"/>
      <c r="BW814" s="4"/>
    </row>
    <row r="815" spans="1:75" ht="12.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1"/>
      <c r="AA815" s="52"/>
      <c r="AB815" s="58"/>
      <c r="AC815" s="59"/>
      <c r="AD815" s="58"/>
      <c r="AE815" s="58"/>
      <c r="AF815" s="55"/>
      <c r="AG815" s="4"/>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c r="BF815" s="4"/>
      <c r="BG815" s="4"/>
      <c r="BH815" s="4"/>
      <c r="BI815" s="4"/>
      <c r="BJ815" s="4"/>
      <c r="BK815" s="4"/>
      <c r="BL815" s="4"/>
      <c r="BM815" s="4"/>
      <c r="BN815" s="4"/>
      <c r="BO815" s="4"/>
      <c r="BP815" s="4"/>
      <c r="BQ815" s="4"/>
      <c r="BR815" s="4"/>
      <c r="BS815" s="4"/>
      <c r="BT815" s="4"/>
      <c r="BU815" s="4"/>
      <c r="BV815" s="4"/>
      <c r="BW815" s="4"/>
    </row>
    <row r="816" spans="1:75" ht="12.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1"/>
      <c r="AA816" s="52"/>
      <c r="AB816" s="58"/>
      <c r="AC816" s="59"/>
      <c r="AD816" s="58"/>
      <c r="AE816" s="58"/>
      <c r="AF816" s="55"/>
      <c r="AG816" s="4"/>
      <c r="AH816" s="4"/>
      <c r="AI816" s="4"/>
      <c r="AJ816" s="4"/>
      <c r="AK816" s="4"/>
      <c r="AL816" s="4"/>
      <c r="AM816" s="4"/>
      <c r="AN816" s="4"/>
      <c r="AO816" s="4"/>
      <c r="AP816" s="4"/>
      <c r="AQ816" s="4"/>
      <c r="AR816" s="4"/>
      <c r="AS816" s="4"/>
      <c r="AT816" s="4"/>
      <c r="AU816" s="4"/>
      <c r="AV816" s="4"/>
      <c r="AW816" s="4"/>
      <c r="AX816" s="4"/>
      <c r="AY816" s="4"/>
      <c r="AZ816" s="4"/>
      <c r="BA816" s="4"/>
      <c r="BB816" s="4"/>
      <c r="BC816" s="4"/>
      <c r="BD816" s="4"/>
      <c r="BE816" s="4"/>
      <c r="BF816" s="4"/>
      <c r="BG816" s="4"/>
      <c r="BH816" s="4"/>
      <c r="BI816" s="4"/>
      <c r="BJ816" s="4"/>
      <c r="BK816" s="4"/>
      <c r="BL816" s="4"/>
      <c r="BM816" s="4"/>
      <c r="BN816" s="4"/>
      <c r="BO816" s="4"/>
      <c r="BP816" s="4"/>
      <c r="BQ816" s="4"/>
      <c r="BR816" s="4"/>
      <c r="BS816" s="4"/>
      <c r="BT816" s="4"/>
      <c r="BU816" s="4"/>
      <c r="BV816" s="4"/>
      <c r="BW816" s="4"/>
    </row>
    <row r="817" spans="1:75" ht="12.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1"/>
      <c r="AA817" s="52"/>
      <c r="AB817" s="58"/>
      <c r="AC817" s="59"/>
      <c r="AD817" s="58"/>
      <c r="AE817" s="58"/>
      <c r="AF817" s="55"/>
      <c r="AG817" s="4"/>
      <c r="AH817" s="4"/>
      <c r="AI817" s="4"/>
      <c r="AJ817" s="4"/>
      <c r="AK817" s="4"/>
      <c r="AL817" s="4"/>
      <c r="AM817" s="4"/>
      <c r="AN817" s="4"/>
      <c r="AO817" s="4"/>
      <c r="AP817" s="4"/>
      <c r="AQ817" s="4"/>
      <c r="AR817" s="4"/>
      <c r="AS817" s="4"/>
      <c r="AT817" s="4"/>
      <c r="AU817" s="4"/>
      <c r="AV817" s="4"/>
      <c r="AW817" s="4"/>
      <c r="AX817" s="4"/>
      <c r="AY817" s="4"/>
      <c r="AZ817" s="4"/>
      <c r="BA817" s="4"/>
      <c r="BB817" s="4"/>
      <c r="BC817" s="4"/>
      <c r="BD817" s="4"/>
      <c r="BE817" s="4"/>
      <c r="BF817" s="4"/>
      <c r="BG817" s="4"/>
      <c r="BH817" s="4"/>
      <c r="BI817" s="4"/>
      <c r="BJ817" s="4"/>
      <c r="BK817" s="4"/>
      <c r="BL817" s="4"/>
      <c r="BM817" s="4"/>
      <c r="BN817" s="4"/>
      <c r="BO817" s="4"/>
      <c r="BP817" s="4"/>
      <c r="BQ817" s="4"/>
      <c r="BR817" s="4"/>
      <c r="BS817" s="4"/>
      <c r="BT817" s="4"/>
      <c r="BU817" s="4"/>
      <c r="BV817" s="4"/>
      <c r="BW817" s="4"/>
    </row>
    <row r="818" spans="1:75" ht="12.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1"/>
      <c r="AA818" s="52"/>
      <c r="AB818" s="58"/>
      <c r="AC818" s="59"/>
      <c r="AD818" s="58"/>
      <c r="AE818" s="58"/>
      <c r="AF818" s="55"/>
      <c r="AG818" s="4"/>
      <c r="AH818" s="4"/>
      <c r="AI818" s="4"/>
      <c r="AJ818" s="4"/>
      <c r="AK818" s="4"/>
      <c r="AL818" s="4"/>
      <c r="AM818" s="4"/>
      <c r="AN818" s="4"/>
      <c r="AO818" s="4"/>
      <c r="AP818" s="4"/>
      <c r="AQ818" s="4"/>
      <c r="AR818" s="4"/>
      <c r="AS818" s="4"/>
      <c r="AT818" s="4"/>
      <c r="AU818" s="4"/>
      <c r="AV818" s="4"/>
      <c r="AW818" s="4"/>
      <c r="AX818" s="4"/>
      <c r="AY818" s="4"/>
      <c r="AZ818" s="4"/>
      <c r="BA818" s="4"/>
      <c r="BB818" s="4"/>
      <c r="BC818" s="4"/>
      <c r="BD818" s="4"/>
      <c r="BE818" s="4"/>
      <c r="BF818" s="4"/>
      <c r="BG818" s="4"/>
      <c r="BH818" s="4"/>
      <c r="BI818" s="4"/>
      <c r="BJ818" s="4"/>
      <c r="BK818" s="4"/>
      <c r="BL818" s="4"/>
      <c r="BM818" s="4"/>
      <c r="BN818" s="4"/>
      <c r="BO818" s="4"/>
      <c r="BP818" s="4"/>
      <c r="BQ818" s="4"/>
      <c r="BR818" s="4"/>
      <c r="BS818" s="4"/>
      <c r="BT818" s="4"/>
      <c r="BU818" s="4"/>
      <c r="BV818" s="4"/>
      <c r="BW818" s="4"/>
    </row>
    <row r="819" spans="1:75" ht="12.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1"/>
      <c r="AA819" s="52"/>
      <c r="AB819" s="58"/>
      <c r="AC819" s="59"/>
      <c r="AD819" s="58"/>
      <c r="AE819" s="58"/>
      <c r="AF819" s="55"/>
      <c r="AG819" s="4"/>
      <c r="AH819" s="4"/>
      <c r="AI819" s="4"/>
      <c r="AJ819" s="4"/>
      <c r="AK819" s="4"/>
      <c r="AL819" s="4"/>
      <c r="AM819" s="4"/>
      <c r="AN819" s="4"/>
      <c r="AO819" s="4"/>
      <c r="AP819" s="4"/>
      <c r="AQ819" s="4"/>
      <c r="AR819" s="4"/>
      <c r="AS819" s="4"/>
      <c r="AT819" s="4"/>
      <c r="AU819" s="4"/>
      <c r="AV819" s="4"/>
      <c r="AW819" s="4"/>
      <c r="AX819" s="4"/>
      <c r="AY819" s="4"/>
      <c r="AZ819" s="4"/>
      <c r="BA819" s="4"/>
      <c r="BB819" s="4"/>
      <c r="BC819" s="4"/>
      <c r="BD819" s="4"/>
      <c r="BE819" s="4"/>
      <c r="BF819" s="4"/>
      <c r="BG819" s="4"/>
      <c r="BH819" s="4"/>
      <c r="BI819" s="4"/>
      <c r="BJ819" s="4"/>
      <c r="BK819" s="4"/>
      <c r="BL819" s="4"/>
      <c r="BM819" s="4"/>
      <c r="BN819" s="4"/>
      <c r="BO819" s="4"/>
      <c r="BP819" s="4"/>
      <c r="BQ819" s="4"/>
      <c r="BR819" s="4"/>
      <c r="BS819" s="4"/>
      <c r="BT819" s="4"/>
      <c r="BU819" s="4"/>
      <c r="BV819" s="4"/>
      <c r="BW819" s="4"/>
    </row>
    <row r="820" spans="1:75" ht="12.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1"/>
      <c r="AA820" s="52"/>
      <c r="AB820" s="58"/>
      <c r="AC820" s="59"/>
      <c r="AD820" s="58"/>
      <c r="AE820" s="58"/>
      <c r="AF820" s="55"/>
      <c r="AG820" s="4"/>
      <c r="AH820" s="4"/>
      <c r="AI820" s="4"/>
      <c r="AJ820" s="4"/>
      <c r="AK820" s="4"/>
      <c r="AL820" s="4"/>
      <c r="AM820" s="4"/>
      <c r="AN820" s="4"/>
      <c r="AO820" s="4"/>
      <c r="AP820" s="4"/>
      <c r="AQ820" s="4"/>
      <c r="AR820" s="4"/>
      <c r="AS820" s="4"/>
      <c r="AT820" s="4"/>
      <c r="AU820" s="4"/>
      <c r="AV820" s="4"/>
      <c r="AW820" s="4"/>
      <c r="AX820" s="4"/>
      <c r="AY820" s="4"/>
      <c r="AZ820" s="4"/>
      <c r="BA820" s="4"/>
      <c r="BB820" s="4"/>
      <c r="BC820" s="4"/>
      <c r="BD820" s="4"/>
      <c r="BE820" s="4"/>
      <c r="BF820" s="4"/>
      <c r="BG820" s="4"/>
      <c r="BH820" s="4"/>
      <c r="BI820" s="4"/>
      <c r="BJ820" s="4"/>
      <c r="BK820" s="4"/>
      <c r="BL820" s="4"/>
      <c r="BM820" s="4"/>
      <c r="BN820" s="4"/>
      <c r="BO820" s="4"/>
      <c r="BP820" s="4"/>
      <c r="BQ820" s="4"/>
      <c r="BR820" s="4"/>
      <c r="BS820" s="4"/>
      <c r="BT820" s="4"/>
      <c r="BU820" s="4"/>
      <c r="BV820" s="4"/>
      <c r="BW820" s="4"/>
    </row>
    <row r="821" spans="1:75" ht="12.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1"/>
      <c r="AA821" s="52"/>
      <c r="AB821" s="58"/>
      <c r="AC821" s="59"/>
      <c r="AD821" s="58"/>
      <c r="AE821" s="58"/>
      <c r="AF821" s="55"/>
      <c r="AG821" s="4"/>
      <c r="AH821" s="4"/>
      <c r="AI821" s="4"/>
      <c r="AJ821" s="4"/>
      <c r="AK821" s="4"/>
      <c r="AL821" s="4"/>
      <c r="AM821" s="4"/>
      <c r="AN821" s="4"/>
      <c r="AO821" s="4"/>
      <c r="AP821" s="4"/>
      <c r="AQ821" s="4"/>
      <c r="AR821" s="4"/>
      <c r="AS821" s="4"/>
      <c r="AT821" s="4"/>
      <c r="AU821" s="4"/>
      <c r="AV821" s="4"/>
      <c r="AW821" s="4"/>
      <c r="AX821" s="4"/>
      <c r="AY821" s="4"/>
      <c r="AZ821" s="4"/>
      <c r="BA821" s="4"/>
      <c r="BB821" s="4"/>
      <c r="BC821" s="4"/>
      <c r="BD821" s="4"/>
      <c r="BE821" s="4"/>
      <c r="BF821" s="4"/>
      <c r="BG821" s="4"/>
      <c r="BH821" s="4"/>
      <c r="BI821" s="4"/>
      <c r="BJ821" s="4"/>
      <c r="BK821" s="4"/>
      <c r="BL821" s="4"/>
      <c r="BM821" s="4"/>
      <c r="BN821" s="4"/>
      <c r="BO821" s="4"/>
      <c r="BP821" s="4"/>
      <c r="BQ821" s="4"/>
      <c r="BR821" s="4"/>
      <c r="BS821" s="4"/>
      <c r="BT821" s="4"/>
      <c r="BU821" s="4"/>
      <c r="BV821" s="4"/>
      <c r="BW821" s="4"/>
    </row>
    <row r="822" spans="1:75" ht="12.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1"/>
      <c r="AA822" s="52"/>
      <c r="AB822" s="58"/>
      <c r="AC822" s="59"/>
      <c r="AD822" s="58"/>
      <c r="AE822" s="58"/>
      <c r="AF822" s="55"/>
      <c r="AG822" s="4"/>
      <c r="AH822" s="4"/>
      <c r="AI822" s="4"/>
      <c r="AJ822" s="4"/>
      <c r="AK822" s="4"/>
      <c r="AL822" s="4"/>
      <c r="AM822" s="4"/>
      <c r="AN822" s="4"/>
      <c r="AO822" s="4"/>
      <c r="AP822" s="4"/>
      <c r="AQ822" s="4"/>
      <c r="AR822" s="4"/>
      <c r="AS822" s="4"/>
      <c r="AT822" s="4"/>
      <c r="AU822" s="4"/>
      <c r="AV822" s="4"/>
      <c r="AW822" s="4"/>
      <c r="AX822" s="4"/>
      <c r="AY822" s="4"/>
      <c r="AZ822" s="4"/>
      <c r="BA822" s="4"/>
      <c r="BB822" s="4"/>
      <c r="BC822" s="4"/>
      <c r="BD822" s="4"/>
      <c r="BE822" s="4"/>
      <c r="BF822" s="4"/>
      <c r="BG822" s="4"/>
      <c r="BH822" s="4"/>
      <c r="BI822" s="4"/>
      <c r="BJ822" s="4"/>
      <c r="BK822" s="4"/>
      <c r="BL822" s="4"/>
      <c r="BM822" s="4"/>
      <c r="BN822" s="4"/>
      <c r="BO822" s="4"/>
      <c r="BP822" s="4"/>
      <c r="BQ822" s="4"/>
      <c r="BR822" s="4"/>
      <c r="BS822" s="4"/>
      <c r="BT822" s="4"/>
      <c r="BU822" s="4"/>
      <c r="BV822" s="4"/>
      <c r="BW822" s="4"/>
    </row>
    <row r="823" spans="1:75" ht="12.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1"/>
      <c r="AA823" s="52"/>
      <c r="AB823" s="58"/>
      <c r="AC823" s="59"/>
      <c r="AD823" s="58"/>
      <c r="AE823" s="58"/>
      <c r="AF823" s="55"/>
      <c r="AG823" s="4"/>
      <c r="AH823" s="4"/>
      <c r="AI823" s="4"/>
      <c r="AJ823" s="4"/>
      <c r="AK823" s="4"/>
      <c r="AL823" s="4"/>
      <c r="AM823" s="4"/>
      <c r="AN823" s="4"/>
      <c r="AO823" s="4"/>
      <c r="AP823" s="4"/>
      <c r="AQ823" s="4"/>
      <c r="AR823" s="4"/>
      <c r="AS823" s="4"/>
      <c r="AT823" s="4"/>
      <c r="AU823" s="4"/>
      <c r="AV823" s="4"/>
      <c r="AW823" s="4"/>
      <c r="AX823" s="4"/>
      <c r="AY823" s="4"/>
      <c r="AZ823" s="4"/>
      <c r="BA823" s="4"/>
      <c r="BB823" s="4"/>
      <c r="BC823" s="4"/>
      <c r="BD823" s="4"/>
      <c r="BE823" s="4"/>
      <c r="BF823" s="4"/>
      <c r="BG823" s="4"/>
      <c r="BH823" s="4"/>
      <c r="BI823" s="4"/>
      <c r="BJ823" s="4"/>
      <c r="BK823" s="4"/>
      <c r="BL823" s="4"/>
      <c r="BM823" s="4"/>
      <c r="BN823" s="4"/>
      <c r="BO823" s="4"/>
      <c r="BP823" s="4"/>
      <c r="BQ823" s="4"/>
      <c r="BR823" s="4"/>
      <c r="BS823" s="4"/>
      <c r="BT823" s="4"/>
      <c r="BU823" s="4"/>
      <c r="BV823" s="4"/>
      <c r="BW823" s="4"/>
    </row>
    <row r="824" spans="1:75" ht="12.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1"/>
      <c r="AA824" s="52"/>
      <c r="AB824" s="58"/>
      <c r="AC824" s="59"/>
      <c r="AD824" s="58"/>
      <c r="AE824" s="58"/>
      <c r="AF824" s="55"/>
      <c r="AG824" s="4"/>
      <c r="AH824" s="4"/>
      <c r="AI824" s="4"/>
      <c r="AJ824" s="4"/>
      <c r="AK824" s="4"/>
      <c r="AL824" s="4"/>
      <c r="AM824" s="4"/>
      <c r="AN824" s="4"/>
      <c r="AO824" s="4"/>
      <c r="AP824" s="4"/>
      <c r="AQ824" s="4"/>
      <c r="AR824" s="4"/>
      <c r="AS824" s="4"/>
      <c r="AT824" s="4"/>
      <c r="AU824" s="4"/>
      <c r="AV824" s="4"/>
      <c r="AW824" s="4"/>
      <c r="AX824" s="4"/>
      <c r="AY824" s="4"/>
      <c r="AZ824" s="4"/>
      <c r="BA824" s="4"/>
      <c r="BB824" s="4"/>
      <c r="BC824" s="4"/>
      <c r="BD824" s="4"/>
      <c r="BE824" s="4"/>
      <c r="BF824" s="4"/>
      <c r="BG824" s="4"/>
      <c r="BH824" s="4"/>
      <c r="BI824" s="4"/>
      <c r="BJ824" s="4"/>
      <c r="BK824" s="4"/>
      <c r="BL824" s="4"/>
      <c r="BM824" s="4"/>
      <c r="BN824" s="4"/>
      <c r="BO824" s="4"/>
      <c r="BP824" s="4"/>
      <c r="BQ824" s="4"/>
      <c r="BR824" s="4"/>
      <c r="BS824" s="4"/>
      <c r="BT824" s="4"/>
      <c r="BU824" s="4"/>
      <c r="BV824" s="4"/>
      <c r="BW824" s="4"/>
    </row>
    <row r="825" spans="1:75" ht="12.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1"/>
      <c r="AA825" s="52"/>
      <c r="AB825" s="58"/>
      <c r="AC825" s="59"/>
      <c r="AD825" s="58"/>
      <c r="AE825" s="58"/>
      <c r="AF825" s="55"/>
      <c r="AG825" s="4"/>
      <c r="AH825" s="4"/>
      <c r="AI825" s="4"/>
      <c r="AJ825" s="4"/>
      <c r="AK825" s="4"/>
      <c r="AL825" s="4"/>
      <c r="AM825" s="4"/>
      <c r="AN825" s="4"/>
      <c r="AO825" s="4"/>
      <c r="AP825" s="4"/>
      <c r="AQ825" s="4"/>
      <c r="AR825" s="4"/>
      <c r="AS825" s="4"/>
      <c r="AT825" s="4"/>
      <c r="AU825" s="4"/>
      <c r="AV825" s="4"/>
      <c r="AW825" s="4"/>
      <c r="AX825" s="4"/>
      <c r="AY825" s="4"/>
      <c r="AZ825" s="4"/>
      <c r="BA825" s="4"/>
      <c r="BB825" s="4"/>
      <c r="BC825" s="4"/>
      <c r="BD825" s="4"/>
      <c r="BE825" s="4"/>
      <c r="BF825" s="4"/>
      <c r="BG825" s="4"/>
      <c r="BH825" s="4"/>
      <c r="BI825" s="4"/>
      <c r="BJ825" s="4"/>
      <c r="BK825" s="4"/>
      <c r="BL825" s="4"/>
      <c r="BM825" s="4"/>
      <c r="BN825" s="4"/>
      <c r="BO825" s="4"/>
      <c r="BP825" s="4"/>
      <c r="BQ825" s="4"/>
      <c r="BR825" s="4"/>
      <c r="BS825" s="4"/>
      <c r="BT825" s="4"/>
      <c r="BU825" s="4"/>
      <c r="BV825" s="4"/>
      <c r="BW825" s="4"/>
    </row>
    <row r="826" spans="1:75" ht="12.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1"/>
      <c r="AA826" s="52"/>
      <c r="AB826" s="58"/>
      <c r="AC826" s="59"/>
      <c r="AD826" s="58"/>
      <c r="AE826" s="58"/>
      <c r="AF826" s="55"/>
      <c r="AG826" s="4"/>
      <c r="AH826" s="4"/>
      <c r="AI826" s="4"/>
      <c r="AJ826" s="4"/>
      <c r="AK826" s="4"/>
      <c r="AL826" s="4"/>
      <c r="AM826" s="4"/>
      <c r="AN826" s="4"/>
      <c r="AO826" s="4"/>
      <c r="AP826" s="4"/>
      <c r="AQ826" s="4"/>
      <c r="AR826" s="4"/>
      <c r="AS826" s="4"/>
      <c r="AT826" s="4"/>
      <c r="AU826" s="4"/>
      <c r="AV826" s="4"/>
      <c r="AW826" s="4"/>
      <c r="AX826" s="4"/>
      <c r="AY826" s="4"/>
      <c r="AZ826" s="4"/>
      <c r="BA826" s="4"/>
      <c r="BB826" s="4"/>
      <c r="BC826" s="4"/>
      <c r="BD826" s="4"/>
      <c r="BE826" s="4"/>
      <c r="BF826" s="4"/>
      <c r="BG826" s="4"/>
      <c r="BH826" s="4"/>
      <c r="BI826" s="4"/>
      <c r="BJ826" s="4"/>
      <c r="BK826" s="4"/>
      <c r="BL826" s="4"/>
      <c r="BM826" s="4"/>
      <c r="BN826" s="4"/>
      <c r="BO826" s="4"/>
      <c r="BP826" s="4"/>
      <c r="BQ826" s="4"/>
      <c r="BR826" s="4"/>
      <c r="BS826" s="4"/>
      <c r="BT826" s="4"/>
      <c r="BU826" s="4"/>
      <c r="BV826" s="4"/>
      <c r="BW826" s="4"/>
    </row>
    <row r="827" spans="1:75" ht="12.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1"/>
      <c r="AA827" s="52"/>
      <c r="AB827" s="58"/>
      <c r="AC827" s="59"/>
      <c r="AD827" s="58"/>
      <c r="AE827" s="58"/>
      <c r="AF827" s="55"/>
      <c r="AG827" s="4"/>
      <c r="AH827" s="4"/>
      <c r="AI827" s="4"/>
      <c r="AJ827" s="4"/>
      <c r="AK827" s="4"/>
      <c r="AL827" s="4"/>
      <c r="AM827" s="4"/>
      <c r="AN827" s="4"/>
      <c r="AO827" s="4"/>
      <c r="AP827" s="4"/>
      <c r="AQ827" s="4"/>
      <c r="AR827" s="4"/>
      <c r="AS827" s="4"/>
      <c r="AT827" s="4"/>
      <c r="AU827" s="4"/>
      <c r="AV827" s="4"/>
      <c r="AW827" s="4"/>
      <c r="AX827" s="4"/>
      <c r="AY827" s="4"/>
      <c r="AZ827" s="4"/>
      <c r="BA827" s="4"/>
      <c r="BB827" s="4"/>
      <c r="BC827" s="4"/>
      <c r="BD827" s="4"/>
      <c r="BE827" s="4"/>
      <c r="BF827" s="4"/>
      <c r="BG827" s="4"/>
      <c r="BH827" s="4"/>
      <c r="BI827" s="4"/>
      <c r="BJ827" s="4"/>
      <c r="BK827" s="4"/>
      <c r="BL827" s="4"/>
      <c r="BM827" s="4"/>
      <c r="BN827" s="4"/>
      <c r="BO827" s="4"/>
      <c r="BP827" s="4"/>
      <c r="BQ827" s="4"/>
      <c r="BR827" s="4"/>
      <c r="BS827" s="4"/>
      <c r="BT827" s="4"/>
      <c r="BU827" s="4"/>
      <c r="BV827" s="4"/>
      <c r="BW827" s="4"/>
    </row>
    <row r="828" spans="1:75" ht="12.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1"/>
      <c r="AA828" s="52"/>
      <c r="AB828" s="58"/>
      <c r="AC828" s="59"/>
      <c r="AD828" s="58"/>
      <c r="AE828" s="58"/>
      <c r="AF828" s="55"/>
      <c r="AG828" s="4"/>
      <c r="AH828" s="4"/>
      <c r="AI828" s="4"/>
      <c r="AJ828" s="4"/>
      <c r="AK828" s="4"/>
      <c r="AL828" s="4"/>
      <c r="AM828" s="4"/>
      <c r="AN828" s="4"/>
      <c r="AO828" s="4"/>
      <c r="AP828" s="4"/>
      <c r="AQ828" s="4"/>
      <c r="AR828" s="4"/>
      <c r="AS828" s="4"/>
      <c r="AT828" s="4"/>
      <c r="AU828" s="4"/>
      <c r="AV828" s="4"/>
      <c r="AW828" s="4"/>
      <c r="AX828" s="4"/>
      <c r="AY828" s="4"/>
      <c r="AZ828" s="4"/>
      <c r="BA828" s="4"/>
      <c r="BB828" s="4"/>
      <c r="BC828" s="4"/>
      <c r="BD828" s="4"/>
      <c r="BE828" s="4"/>
      <c r="BF828" s="4"/>
      <c r="BG828" s="4"/>
      <c r="BH828" s="4"/>
      <c r="BI828" s="4"/>
      <c r="BJ828" s="4"/>
      <c r="BK828" s="4"/>
      <c r="BL828" s="4"/>
      <c r="BM828" s="4"/>
      <c r="BN828" s="4"/>
      <c r="BO828" s="4"/>
      <c r="BP828" s="4"/>
      <c r="BQ828" s="4"/>
      <c r="BR828" s="4"/>
      <c r="BS828" s="4"/>
      <c r="BT828" s="4"/>
      <c r="BU828" s="4"/>
      <c r="BV828" s="4"/>
      <c r="BW828" s="4"/>
    </row>
    <row r="829" spans="1:75" ht="12.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1"/>
      <c r="AA829" s="52"/>
      <c r="AB829" s="58"/>
      <c r="AC829" s="59"/>
      <c r="AD829" s="58"/>
      <c r="AE829" s="58"/>
      <c r="AF829" s="55"/>
      <c r="AG829" s="4"/>
      <c r="AH829" s="4"/>
      <c r="AI829" s="4"/>
      <c r="AJ829" s="4"/>
      <c r="AK829" s="4"/>
      <c r="AL829" s="4"/>
      <c r="AM829" s="4"/>
      <c r="AN829" s="4"/>
      <c r="AO829" s="4"/>
      <c r="AP829" s="4"/>
      <c r="AQ829" s="4"/>
      <c r="AR829" s="4"/>
      <c r="AS829" s="4"/>
      <c r="AT829" s="4"/>
      <c r="AU829" s="4"/>
      <c r="AV829" s="4"/>
      <c r="AW829" s="4"/>
      <c r="AX829" s="4"/>
      <c r="AY829" s="4"/>
      <c r="AZ829" s="4"/>
      <c r="BA829" s="4"/>
      <c r="BB829" s="4"/>
      <c r="BC829" s="4"/>
      <c r="BD829" s="4"/>
      <c r="BE829" s="4"/>
      <c r="BF829" s="4"/>
      <c r="BG829" s="4"/>
      <c r="BH829" s="4"/>
      <c r="BI829" s="4"/>
      <c r="BJ829" s="4"/>
      <c r="BK829" s="4"/>
      <c r="BL829" s="4"/>
      <c r="BM829" s="4"/>
      <c r="BN829" s="4"/>
      <c r="BO829" s="4"/>
      <c r="BP829" s="4"/>
      <c r="BQ829" s="4"/>
      <c r="BR829" s="4"/>
      <c r="BS829" s="4"/>
      <c r="BT829" s="4"/>
      <c r="BU829" s="4"/>
      <c r="BV829" s="4"/>
      <c r="BW829" s="4"/>
    </row>
    <row r="830" spans="1:75" ht="12.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1"/>
      <c r="AA830" s="52"/>
      <c r="AB830" s="58"/>
      <c r="AC830" s="59"/>
      <c r="AD830" s="58"/>
      <c r="AE830" s="58"/>
      <c r="AF830" s="55"/>
      <c r="AG830" s="4"/>
      <c r="AH830" s="4"/>
      <c r="AI830" s="4"/>
      <c r="AJ830" s="4"/>
      <c r="AK830" s="4"/>
      <c r="AL830" s="4"/>
      <c r="AM830" s="4"/>
      <c r="AN830" s="4"/>
      <c r="AO830" s="4"/>
      <c r="AP830" s="4"/>
      <c r="AQ830" s="4"/>
      <c r="AR830" s="4"/>
      <c r="AS830" s="4"/>
      <c r="AT830" s="4"/>
      <c r="AU830" s="4"/>
      <c r="AV830" s="4"/>
      <c r="AW830" s="4"/>
      <c r="AX830" s="4"/>
      <c r="AY830" s="4"/>
      <c r="AZ830" s="4"/>
      <c r="BA830" s="4"/>
      <c r="BB830" s="4"/>
      <c r="BC830" s="4"/>
      <c r="BD830" s="4"/>
      <c r="BE830" s="4"/>
      <c r="BF830" s="4"/>
      <c r="BG830" s="4"/>
      <c r="BH830" s="4"/>
      <c r="BI830" s="4"/>
      <c r="BJ830" s="4"/>
      <c r="BK830" s="4"/>
      <c r="BL830" s="4"/>
      <c r="BM830" s="4"/>
      <c r="BN830" s="4"/>
      <c r="BO830" s="4"/>
      <c r="BP830" s="4"/>
      <c r="BQ830" s="4"/>
      <c r="BR830" s="4"/>
      <c r="BS830" s="4"/>
      <c r="BT830" s="4"/>
      <c r="BU830" s="4"/>
      <c r="BV830" s="4"/>
      <c r="BW830" s="4"/>
    </row>
    <row r="831" spans="1:75" ht="12.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1"/>
      <c r="AA831" s="52"/>
      <c r="AB831" s="58"/>
      <c r="AC831" s="59"/>
      <c r="AD831" s="58"/>
      <c r="AE831" s="58"/>
      <c r="AF831" s="55"/>
      <c r="AG831" s="4"/>
      <c r="AH831" s="4"/>
      <c r="AI831" s="4"/>
      <c r="AJ831" s="4"/>
      <c r="AK831" s="4"/>
      <c r="AL831" s="4"/>
      <c r="AM831" s="4"/>
      <c r="AN831" s="4"/>
      <c r="AO831" s="4"/>
      <c r="AP831" s="4"/>
      <c r="AQ831" s="4"/>
      <c r="AR831" s="4"/>
      <c r="AS831" s="4"/>
      <c r="AT831" s="4"/>
      <c r="AU831" s="4"/>
      <c r="AV831" s="4"/>
      <c r="AW831" s="4"/>
      <c r="AX831" s="4"/>
      <c r="AY831" s="4"/>
      <c r="AZ831" s="4"/>
      <c r="BA831" s="4"/>
      <c r="BB831" s="4"/>
      <c r="BC831" s="4"/>
      <c r="BD831" s="4"/>
      <c r="BE831" s="4"/>
      <c r="BF831" s="4"/>
      <c r="BG831" s="4"/>
      <c r="BH831" s="4"/>
      <c r="BI831" s="4"/>
      <c r="BJ831" s="4"/>
      <c r="BK831" s="4"/>
      <c r="BL831" s="4"/>
      <c r="BM831" s="4"/>
      <c r="BN831" s="4"/>
      <c r="BO831" s="4"/>
      <c r="BP831" s="4"/>
      <c r="BQ831" s="4"/>
      <c r="BR831" s="4"/>
      <c r="BS831" s="4"/>
      <c r="BT831" s="4"/>
      <c r="BU831" s="4"/>
      <c r="BV831" s="4"/>
      <c r="BW831" s="4"/>
    </row>
    <row r="832" spans="1:75" ht="12.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1"/>
      <c r="AA832" s="52"/>
      <c r="AB832" s="58"/>
      <c r="AC832" s="59"/>
      <c r="AD832" s="58"/>
      <c r="AE832" s="58"/>
      <c r="AF832" s="55"/>
      <c r="AG832" s="4"/>
      <c r="AH832" s="4"/>
      <c r="AI832" s="4"/>
      <c r="AJ832" s="4"/>
      <c r="AK832" s="4"/>
      <c r="AL832" s="4"/>
      <c r="AM832" s="4"/>
      <c r="AN832" s="4"/>
      <c r="AO832" s="4"/>
      <c r="AP832" s="4"/>
      <c r="AQ832" s="4"/>
      <c r="AR832" s="4"/>
      <c r="AS832" s="4"/>
      <c r="AT832" s="4"/>
      <c r="AU832" s="4"/>
      <c r="AV832" s="4"/>
      <c r="AW832" s="4"/>
      <c r="AX832" s="4"/>
      <c r="AY832" s="4"/>
      <c r="AZ832" s="4"/>
      <c r="BA832" s="4"/>
      <c r="BB832" s="4"/>
      <c r="BC832" s="4"/>
      <c r="BD832" s="4"/>
      <c r="BE832" s="4"/>
      <c r="BF832" s="4"/>
      <c r="BG832" s="4"/>
      <c r="BH832" s="4"/>
      <c r="BI832" s="4"/>
      <c r="BJ832" s="4"/>
      <c r="BK832" s="4"/>
      <c r="BL832" s="4"/>
      <c r="BM832" s="4"/>
      <c r="BN832" s="4"/>
      <c r="BO832" s="4"/>
      <c r="BP832" s="4"/>
      <c r="BQ832" s="4"/>
      <c r="BR832" s="4"/>
      <c r="BS832" s="4"/>
      <c r="BT832" s="4"/>
      <c r="BU832" s="4"/>
      <c r="BV832" s="4"/>
      <c r="BW832" s="4"/>
    </row>
    <row r="833" spans="1:75" ht="12.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1"/>
      <c r="AA833" s="52"/>
      <c r="AB833" s="58"/>
      <c r="AC833" s="59"/>
      <c r="AD833" s="58"/>
      <c r="AE833" s="58"/>
      <c r="AF833" s="55"/>
      <c r="AG833" s="4"/>
      <c r="AH833" s="4"/>
      <c r="AI833" s="4"/>
      <c r="AJ833" s="4"/>
      <c r="AK833" s="4"/>
      <c r="AL833" s="4"/>
      <c r="AM833" s="4"/>
      <c r="AN833" s="4"/>
      <c r="AO833" s="4"/>
      <c r="AP833" s="4"/>
      <c r="AQ833" s="4"/>
      <c r="AR833" s="4"/>
      <c r="AS833" s="4"/>
      <c r="AT833" s="4"/>
      <c r="AU833" s="4"/>
      <c r="AV833" s="4"/>
      <c r="AW833" s="4"/>
      <c r="AX833" s="4"/>
      <c r="AY833" s="4"/>
      <c r="AZ833" s="4"/>
      <c r="BA833" s="4"/>
      <c r="BB833" s="4"/>
      <c r="BC833" s="4"/>
      <c r="BD833" s="4"/>
      <c r="BE833" s="4"/>
      <c r="BF833" s="4"/>
      <c r="BG833" s="4"/>
      <c r="BH833" s="4"/>
      <c r="BI833" s="4"/>
      <c r="BJ833" s="4"/>
      <c r="BK833" s="4"/>
      <c r="BL833" s="4"/>
      <c r="BM833" s="4"/>
      <c r="BN833" s="4"/>
      <c r="BO833" s="4"/>
      <c r="BP833" s="4"/>
      <c r="BQ833" s="4"/>
      <c r="BR833" s="4"/>
      <c r="BS833" s="4"/>
      <c r="BT833" s="4"/>
      <c r="BU833" s="4"/>
      <c r="BV833" s="4"/>
      <c r="BW833" s="4"/>
    </row>
    <row r="834" spans="1:75" ht="12.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1"/>
      <c r="AA834" s="52"/>
      <c r="AB834" s="58"/>
      <c r="AC834" s="59"/>
      <c r="AD834" s="58"/>
      <c r="AE834" s="58"/>
      <c r="AF834" s="55"/>
      <c r="AG834" s="4"/>
      <c r="AH834" s="4"/>
      <c r="AI834" s="4"/>
      <c r="AJ834" s="4"/>
      <c r="AK834" s="4"/>
      <c r="AL834" s="4"/>
      <c r="AM834" s="4"/>
      <c r="AN834" s="4"/>
      <c r="AO834" s="4"/>
      <c r="AP834" s="4"/>
      <c r="AQ834" s="4"/>
      <c r="AR834" s="4"/>
      <c r="AS834" s="4"/>
      <c r="AT834" s="4"/>
      <c r="AU834" s="4"/>
      <c r="AV834" s="4"/>
      <c r="AW834" s="4"/>
      <c r="AX834" s="4"/>
      <c r="AY834" s="4"/>
      <c r="AZ834" s="4"/>
      <c r="BA834" s="4"/>
      <c r="BB834" s="4"/>
      <c r="BC834" s="4"/>
      <c r="BD834" s="4"/>
      <c r="BE834" s="4"/>
      <c r="BF834" s="4"/>
      <c r="BG834" s="4"/>
      <c r="BH834" s="4"/>
      <c r="BI834" s="4"/>
      <c r="BJ834" s="4"/>
      <c r="BK834" s="4"/>
      <c r="BL834" s="4"/>
      <c r="BM834" s="4"/>
      <c r="BN834" s="4"/>
      <c r="BO834" s="4"/>
      <c r="BP834" s="4"/>
      <c r="BQ834" s="4"/>
      <c r="BR834" s="4"/>
      <c r="BS834" s="4"/>
      <c r="BT834" s="4"/>
      <c r="BU834" s="4"/>
      <c r="BV834" s="4"/>
      <c r="BW834" s="4"/>
    </row>
    <row r="835" spans="1:75" ht="12.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1"/>
      <c r="AA835" s="52"/>
      <c r="AB835" s="58"/>
      <c r="AC835" s="59"/>
      <c r="AD835" s="58"/>
      <c r="AE835" s="58"/>
      <c r="AF835" s="55"/>
      <c r="AG835" s="4"/>
      <c r="AH835" s="4"/>
      <c r="AI835" s="4"/>
      <c r="AJ835" s="4"/>
      <c r="AK835" s="4"/>
      <c r="AL835" s="4"/>
      <c r="AM835" s="4"/>
      <c r="AN835" s="4"/>
      <c r="AO835" s="4"/>
      <c r="AP835" s="4"/>
      <c r="AQ835" s="4"/>
      <c r="AR835" s="4"/>
      <c r="AS835" s="4"/>
      <c r="AT835" s="4"/>
      <c r="AU835" s="4"/>
      <c r="AV835" s="4"/>
      <c r="AW835" s="4"/>
      <c r="AX835" s="4"/>
      <c r="AY835" s="4"/>
      <c r="AZ835" s="4"/>
      <c r="BA835" s="4"/>
      <c r="BB835" s="4"/>
      <c r="BC835" s="4"/>
      <c r="BD835" s="4"/>
      <c r="BE835" s="4"/>
      <c r="BF835" s="4"/>
      <c r="BG835" s="4"/>
      <c r="BH835" s="4"/>
      <c r="BI835" s="4"/>
      <c r="BJ835" s="4"/>
      <c r="BK835" s="4"/>
      <c r="BL835" s="4"/>
      <c r="BM835" s="4"/>
      <c r="BN835" s="4"/>
      <c r="BO835" s="4"/>
      <c r="BP835" s="4"/>
      <c r="BQ835" s="4"/>
      <c r="BR835" s="4"/>
      <c r="BS835" s="4"/>
      <c r="BT835" s="4"/>
      <c r="BU835" s="4"/>
      <c r="BV835" s="4"/>
      <c r="BW835" s="4"/>
    </row>
    <row r="836" spans="1:75" ht="12.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1"/>
      <c r="AA836" s="52"/>
      <c r="AB836" s="58"/>
      <c r="AC836" s="59"/>
      <c r="AD836" s="58"/>
      <c r="AE836" s="58"/>
      <c r="AF836" s="55"/>
      <c r="AG836" s="4"/>
      <c r="AH836" s="4"/>
      <c r="AI836" s="4"/>
      <c r="AJ836" s="4"/>
      <c r="AK836" s="4"/>
      <c r="AL836" s="4"/>
      <c r="AM836" s="4"/>
      <c r="AN836" s="4"/>
      <c r="AO836" s="4"/>
      <c r="AP836" s="4"/>
      <c r="AQ836" s="4"/>
      <c r="AR836" s="4"/>
      <c r="AS836" s="4"/>
      <c r="AT836" s="4"/>
      <c r="AU836" s="4"/>
      <c r="AV836" s="4"/>
      <c r="AW836" s="4"/>
      <c r="AX836" s="4"/>
      <c r="AY836" s="4"/>
      <c r="AZ836" s="4"/>
      <c r="BA836" s="4"/>
      <c r="BB836" s="4"/>
      <c r="BC836" s="4"/>
      <c r="BD836" s="4"/>
      <c r="BE836" s="4"/>
      <c r="BF836" s="4"/>
      <c r="BG836" s="4"/>
      <c r="BH836" s="4"/>
      <c r="BI836" s="4"/>
      <c r="BJ836" s="4"/>
      <c r="BK836" s="4"/>
      <c r="BL836" s="4"/>
      <c r="BM836" s="4"/>
      <c r="BN836" s="4"/>
      <c r="BO836" s="4"/>
      <c r="BP836" s="4"/>
      <c r="BQ836" s="4"/>
      <c r="BR836" s="4"/>
      <c r="BS836" s="4"/>
      <c r="BT836" s="4"/>
      <c r="BU836" s="4"/>
      <c r="BV836" s="4"/>
      <c r="BW836" s="4"/>
    </row>
    <row r="837" spans="1:75" ht="12.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1"/>
      <c r="AA837" s="52"/>
      <c r="AB837" s="58"/>
      <c r="AC837" s="59"/>
      <c r="AD837" s="58"/>
      <c r="AE837" s="58"/>
      <c r="AF837" s="55"/>
      <c r="AG837" s="4"/>
      <c r="AH837" s="4"/>
      <c r="AI837" s="4"/>
      <c r="AJ837" s="4"/>
      <c r="AK837" s="4"/>
      <c r="AL837" s="4"/>
      <c r="AM837" s="4"/>
      <c r="AN837" s="4"/>
      <c r="AO837" s="4"/>
      <c r="AP837" s="4"/>
      <c r="AQ837" s="4"/>
      <c r="AR837" s="4"/>
      <c r="AS837" s="4"/>
      <c r="AT837" s="4"/>
      <c r="AU837" s="4"/>
      <c r="AV837" s="4"/>
      <c r="AW837" s="4"/>
      <c r="AX837" s="4"/>
      <c r="AY837" s="4"/>
      <c r="AZ837" s="4"/>
      <c r="BA837" s="4"/>
      <c r="BB837" s="4"/>
      <c r="BC837" s="4"/>
      <c r="BD837" s="4"/>
      <c r="BE837" s="4"/>
      <c r="BF837" s="4"/>
      <c r="BG837" s="4"/>
      <c r="BH837" s="4"/>
      <c r="BI837" s="4"/>
      <c r="BJ837" s="4"/>
      <c r="BK837" s="4"/>
      <c r="BL837" s="4"/>
      <c r="BM837" s="4"/>
      <c r="BN837" s="4"/>
      <c r="BO837" s="4"/>
      <c r="BP837" s="4"/>
      <c r="BQ837" s="4"/>
      <c r="BR837" s="4"/>
      <c r="BS837" s="4"/>
      <c r="BT837" s="4"/>
      <c r="BU837" s="4"/>
      <c r="BV837" s="4"/>
      <c r="BW837" s="4"/>
    </row>
    <row r="838" spans="1:75" ht="12.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1"/>
      <c r="AA838" s="52"/>
      <c r="AB838" s="58"/>
      <c r="AC838" s="59"/>
      <c r="AD838" s="58"/>
      <c r="AE838" s="58"/>
      <c r="AF838" s="55"/>
      <c r="AG838" s="4"/>
      <c r="AH838" s="4"/>
      <c r="AI838" s="4"/>
      <c r="AJ838" s="4"/>
      <c r="AK838" s="4"/>
      <c r="AL838" s="4"/>
      <c r="AM838" s="4"/>
      <c r="AN838" s="4"/>
      <c r="AO838" s="4"/>
      <c r="AP838" s="4"/>
      <c r="AQ838" s="4"/>
      <c r="AR838" s="4"/>
      <c r="AS838" s="4"/>
      <c r="AT838" s="4"/>
      <c r="AU838" s="4"/>
      <c r="AV838" s="4"/>
      <c r="AW838" s="4"/>
      <c r="AX838" s="4"/>
      <c r="AY838" s="4"/>
      <c r="AZ838" s="4"/>
      <c r="BA838" s="4"/>
      <c r="BB838" s="4"/>
      <c r="BC838" s="4"/>
      <c r="BD838" s="4"/>
      <c r="BE838" s="4"/>
      <c r="BF838" s="4"/>
      <c r="BG838" s="4"/>
      <c r="BH838" s="4"/>
      <c r="BI838" s="4"/>
      <c r="BJ838" s="4"/>
      <c r="BK838" s="4"/>
      <c r="BL838" s="4"/>
      <c r="BM838" s="4"/>
      <c r="BN838" s="4"/>
      <c r="BO838" s="4"/>
      <c r="BP838" s="4"/>
      <c r="BQ838" s="4"/>
      <c r="BR838" s="4"/>
      <c r="BS838" s="4"/>
      <c r="BT838" s="4"/>
      <c r="BU838" s="4"/>
      <c r="BV838" s="4"/>
      <c r="BW838" s="4"/>
    </row>
    <row r="839" spans="1:75" ht="12.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1"/>
      <c r="AA839" s="52"/>
      <c r="AB839" s="58"/>
      <c r="AC839" s="59"/>
      <c r="AD839" s="58"/>
      <c r="AE839" s="58"/>
      <c r="AF839" s="55"/>
      <c r="AG839" s="4"/>
      <c r="AH839" s="4"/>
      <c r="AI839" s="4"/>
      <c r="AJ839" s="4"/>
      <c r="AK839" s="4"/>
      <c r="AL839" s="4"/>
      <c r="AM839" s="4"/>
      <c r="AN839" s="4"/>
      <c r="AO839" s="4"/>
      <c r="AP839" s="4"/>
      <c r="AQ839" s="4"/>
      <c r="AR839" s="4"/>
      <c r="AS839" s="4"/>
      <c r="AT839" s="4"/>
      <c r="AU839" s="4"/>
      <c r="AV839" s="4"/>
      <c r="AW839" s="4"/>
      <c r="AX839" s="4"/>
      <c r="AY839" s="4"/>
      <c r="AZ839" s="4"/>
      <c r="BA839" s="4"/>
      <c r="BB839" s="4"/>
      <c r="BC839" s="4"/>
      <c r="BD839" s="4"/>
      <c r="BE839" s="4"/>
      <c r="BF839" s="4"/>
      <c r="BG839" s="4"/>
      <c r="BH839" s="4"/>
      <c r="BI839" s="4"/>
      <c r="BJ839" s="4"/>
      <c r="BK839" s="4"/>
      <c r="BL839" s="4"/>
      <c r="BM839" s="4"/>
      <c r="BN839" s="4"/>
      <c r="BO839" s="4"/>
      <c r="BP839" s="4"/>
      <c r="BQ839" s="4"/>
      <c r="BR839" s="4"/>
      <c r="BS839" s="4"/>
      <c r="BT839" s="4"/>
      <c r="BU839" s="4"/>
      <c r="BV839" s="4"/>
      <c r="BW839" s="4"/>
    </row>
    <row r="840" spans="1:75" ht="12.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1"/>
      <c r="AA840" s="52"/>
      <c r="AB840" s="58"/>
      <c r="AC840" s="59"/>
      <c r="AD840" s="58"/>
      <c r="AE840" s="58"/>
      <c r="AF840" s="55"/>
      <c r="AG840" s="4"/>
      <c r="AH840" s="4"/>
      <c r="AI840" s="4"/>
      <c r="AJ840" s="4"/>
      <c r="AK840" s="4"/>
      <c r="AL840" s="4"/>
      <c r="AM840" s="4"/>
      <c r="AN840" s="4"/>
      <c r="AO840" s="4"/>
      <c r="AP840" s="4"/>
      <c r="AQ840" s="4"/>
      <c r="AR840" s="4"/>
      <c r="AS840" s="4"/>
      <c r="AT840" s="4"/>
      <c r="AU840" s="4"/>
      <c r="AV840" s="4"/>
      <c r="AW840" s="4"/>
      <c r="AX840" s="4"/>
      <c r="AY840" s="4"/>
      <c r="AZ840" s="4"/>
      <c r="BA840" s="4"/>
      <c r="BB840" s="4"/>
      <c r="BC840" s="4"/>
      <c r="BD840" s="4"/>
      <c r="BE840" s="4"/>
      <c r="BF840" s="4"/>
      <c r="BG840" s="4"/>
      <c r="BH840" s="4"/>
      <c r="BI840" s="4"/>
      <c r="BJ840" s="4"/>
      <c r="BK840" s="4"/>
      <c r="BL840" s="4"/>
      <c r="BM840" s="4"/>
      <c r="BN840" s="4"/>
      <c r="BO840" s="4"/>
      <c r="BP840" s="4"/>
      <c r="BQ840" s="4"/>
      <c r="BR840" s="4"/>
      <c r="BS840" s="4"/>
      <c r="BT840" s="4"/>
      <c r="BU840" s="4"/>
      <c r="BV840" s="4"/>
      <c r="BW840" s="4"/>
    </row>
    <row r="841" spans="1:75" ht="12.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1"/>
      <c r="AA841" s="52"/>
      <c r="AB841" s="58"/>
      <c r="AC841" s="59"/>
      <c r="AD841" s="58"/>
      <c r="AE841" s="58"/>
      <c r="AF841" s="55"/>
      <c r="AG841" s="4"/>
      <c r="AH841" s="4"/>
      <c r="AI841" s="4"/>
      <c r="AJ841" s="4"/>
      <c r="AK841" s="4"/>
      <c r="AL841" s="4"/>
      <c r="AM841" s="4"/>
      <c r="AN841" s="4"/>
      <c r="AO841" s="4"/>
      <c r="AP841" s="4"/>
      <c r="AQ841" s="4"/>
      <c r="AR841" s="4"/>
      <c r="AS841" s="4"/>
      <c r="AT841" s="4"/>
      <c r="AU841" s="4"/>
      <c r="AV841" s="4"/>
      <c r="AW841" s="4"/>
      <c r="AX841" s="4"/>
      <c r="AY841" s="4"/>
      <c r="AZ841" s="4"/>
      <c r="BA841" s="4"/>
      <c r="BB841" s="4"/>
      <c r="BC841" s="4"/>
      <c r="BD841" s="4"/>
      <c r="BE841" s="4"/>
      <c r="BF841" s="4"/>
      <c r="BG841" s="4"/>
      <c r="BH841" s="4"/>
      <c r="BI841" s="4"/>
      <c r="BJ841" s="4"/>
      <c r="BK841" s="4"/>
      <c r="BL841" s="4"/>
      <c r="BM841" s="4"/>
      <c r="BN841" s="4"/>
      <c r="BO841" s="4"/>
      <c r="BP841" s="4"/>
      <c r="BQ841" s="4"/>
      <c r="BR841" s="4"/>
      <c r="BS841" s="4"/>
      <c r="BT841" s="4"/>
      <c r="BU841" s="4"/>
      <c r="BV841" s="4"/>
      <c r="BW841" s="4"/>
    </row>
    <row r="842" spans="1:75" ht="12.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1"/>
      <c r="AA842" s="52"/>
      <c r="AB842" s="58"/>
      <c r="AC842" s="59"/>
      <c r="AD842" s="58"/>
      <c r="AE842" s="58"/>
      <c r="AF842" s="55"/>
      <c r="AG842" s="4"/>
      <c r="AH842" s="4"/>
      <c r="AI842" s="4"/>
      <c r="AJ842" s="4"/>
      <c r="AK842" s="4"/>
      <c r="AL842" s="4"/>
      <c r="AM842" s="4"/>
      <c r="AN842" s="4"/>
      <c r="AO842" s="4"/>
      <c r="AP842" s="4"/>
      <c r="AQ842" s="4"/>
      <c r="AR842" s="4"/>
      <c r="AS842" s="4"/>
      <c r="AT842" s="4"/>
      <c r="AU842" s="4"/>
      <c r="AV842" s="4"/>
      <c r="AW842" s="4"/>
      <c r="AX842" s="4"/>
      <c r="AY842" s="4"/>
      <c r="AZ842" s="4"/>
      <c r="BA842" s="4"/>
      <c r="BB842" s="4"/>
      <c r="BC842" s="4"/>
      <c r="BD842" s="4"/>
      <c r="BE842" s="4"/>
      <c r="BF842" s="4"/>
      <c r="BG842" s="4"/>
      <c r="BH842" s="4"/>
      <c r="BI842" s="4"/>
      <c r="BJ842" s="4"/>
      <c r="BK842" s="4"/>
      <c r="BL842" s="4"/>
      <c r="BM842" s="4"/>
      <c r="BN842" s="4"/>
      <c r="BO842" s="4"/>
      <c r="BP842" s="4"/>
      <c r="BQ842" s="4"/>
      <c r="BR842" s="4"/>
      <c r="BS842" s="4"/>
      <c r="BT842" s="4"/>
      <c r="BU842" s="4"/>
      <c r="BV842" s="4"/>
      <c r="BW842" s="4"/>
    </row>
    <row r="843" spans="1:75" ht="12.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1"/>
      <c r="AA843" s="52"/>
      <c r="AB843" s="58"/>
      <c r="AC843" s="59"/>
      <c r="AD843" s="58"/>
      <c r="AE843" s="58"/>
      <c r="AF843" s="55"/>
      <c r="AG843" s="4"/>
      <c r="AH843" s="4"/>
      <c r="AI843" s="4"/>
      <c r="AJ843" s="4"/>
      <c r="AK843" s="4"/>
      <c r="AL843" s="4"/>
      <c r="AM843" s="4"/>
      <c r="AN843" s="4"/>
      <c r="AO843" s="4"/>
      <c r="AP843" s="4"/>
      <c r="AQ843" s="4"/>
      <c r="AR843" s="4"/>
      <c r="AS843" s="4"/>
      <c r="AT843" s="4"/>
      <c r="AU843" s="4"/>
      <c r="AV843" s="4"/>
      <c r="AW843" s="4"/>
      <c r="AX843" s="4"/>
      <c r="AY843" s="4"/>
      <c r="AZ843" s="4"/>
      <c r="BA843" s="4"/>
      <c r="BB843" s="4"/>
      <c r="BC843" s="4"/>
      <c r="BD843" s="4"/>
      <c r="BE843" s="4"/>
      <c r="BF843" s="4"/>
      <c r="BG843" s="4"/>
      <c r="BH843" s="4"/>
      <c r="BI843" s="4"/>
      <c r="BJ843" s="4"/>
      <c r="BK843" s="4"/>
      <c r="BL843" s="4"/>
      <c r="BM843" s="4"/>
      <c r="BN843" s="4"/>
      <c r="BO843" s="4"/>
      <c r="BP843" s="4"/>
      <c r="BQ843" s="4"/>
      <c r="BR843" s="4"/>
      <c r="BS843" s="4"/>
      <c r="BT843" s="4"/>
      <c r="BU843" s="4"/>
      <c r="BV843" s="4"/>
      <c r="BW843" s="4"/>
    </row>
    <row r="844" spans="1:75" ht="12.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1"/>
      <c r="AA844" s="52"/>
      <c r="AB844" s="58"/>
      <c r="AC844" s="59"/>
      <c r="AD844" s="58"/>
      <c r="AE844" s="58"/>
      <c r="AF844" s="55"/>
      <c r="AG844" s="4"/>
      <c r="AH844" s="4"/>
      <c r="AI844" s="4"/>
      <c r="AJ844" s="4"/>
      <c r="AK844" s="4"/>
      <c r="AL844" s="4"/>
      <c r="AM844" s="4"/>
      <c r="AN844" s="4"/>
      <c r="AO844" s="4"/>
      <c r="AP844" s="4"/>
      <c r="AQ844" s="4"/>
      <c r="AR844" s="4"/>
      <c r="AS844" s="4"/>
      <c r="AT844" s="4"/>
      <c r="AU844" s="4"/>
      <c r="AV844" s="4"/>
      <c r="AW844" s="4"/>
      <c r="AX844" s="4"/>
      <c r="AY844" s="4"/>
      <c r="AZ844" s="4"/>
      <c r="BA844" s="4"/>
      <c r="BB844" s="4"/>
      <c r="BC844" s="4"/>
      <c r="BD844" s="4"/>
      <c r="BE844" s="4"/>
      <c r="BF844" s="4"/>
      <c r="BG844" s="4"/>
      <c r="BH844" s="4"/>
      <c r="BI844" s="4"/>
      <c r="BJ844" s="4"/>
      <c r="BK844" s="4"/>
      <c r="BL844" s="4"/>
      <c r="BM844" s="4"/>
      <c r="BN844" s="4"/>
      <c r="BO844" s="4"/>
      <c r="BP844" s="4"/>
      <c r="BQ844" s="4"/>
      <c r="BR844" s="4"/>
      <c r="BS844" s="4"/>
      <c r="BT844" s="4"/>
      <c r="BU844" s="4"/>
      <c r="BV844" s="4"/>
      <c r="BW844" s="4"/>
    </row>
    <row r="845" spans="1:75" ht="12.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1"/>
      <c r="AA845" s="52"/>
      <c r="AB845" s="58"/>
      <c r="AC845" s="59"/>
      <c r="AD845" s="58"/>
      <c r="AE845" s="58"/>
      <c r="AF845" s="55"/>
      <c r="AG845" s="4"/>
      <c r="AH845" s="4"/>
      <c r="AI845" s="4"/>
      <c r="AJ845" s="4"/>
      <c r="AK845" s="4"/>
      <c r="AL845" s="4"/>
      <c r="AM845" s="4"/>
      <c r="AN845" s="4"/>
      <c r="AO845" s="4"/>
      <c r="AP845" s="4"/>
      <c r="AQ845" s="4"/>
      <c r="AR845" s="4"/>
      <c r="AS845" s="4"/>
      <c r="AT845" s="4"/>
      <c r="AU845" s="4"/>
      <c r="AV845" s="4"/>
      <c r="AW845" s="4"/>
      <c r="AX845" s="4"/>
      <c r="AY845" s="4"/>
      <c r="AZ845" s="4"/>
      <c r="BA845" s="4"/>
      <c r="BB845" s="4"/>
      <c r="BC845" s="4"/>
      <c r="BD845" s="4"/>
      <c r="BE845" s="4"/>
      <c r="BF845" s="4"/>
      <c r="BG845" s="4"/>
      <c r="BH845" s="4"/>
      <c r="BI845" s="4"/>
      <c r="BJ845" s="4"/>
      <c r="BK845" s="4"/>
      <c r="BL845" s="4"/>
      <c r="BM845" s="4"/>
      <c r="BN845" s="4"/>
      <c r="BO845" s="4"/>
      <c r="BP845" s="4"/>
      <c r="BQ845" s="4"/>
      <c r="BR845" s="4"/>
      <c r="BS845" s="4"/>
      <c r="BT845" s="4"/>
      <c r="BU845" s="4"/>
      <c r="BV845" s="4"/>
      <c r="BW845" s="4"/>
    </row>
    <row r="846" spans="1:75" ht="12.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1"/>
      <c r="AA846" s="52"/>
      <c r="AB846" s="58"/>
      <c r="AC846" s="59"/>
      <c r="AD846" s="58"/>
      <c r="AE846" s="58"/>
      <c r="AF846" s="55"/>
      <c r="AG846" s="4"/>
      <c r="AH846" s="4"/>
      <c r="AI846" s="4"/>
      <c r="AJ846" s="4"/>
      <c r="AK846" s="4"/>
      <c r="AL846" s="4"/>
      <c r="AM846" s="4"/>
      <c r="AN846" s="4"/>
      <c r="AO846" s="4"/>
      <c r="AP846" s="4"/>
      <c r="AQ846" s="4"/>
      <c r="AR846" s="4"/>
      <c r="AS846" s="4"/>
      <c r="AT846" s="4"/>
      <c r="AU846" s="4"/>
      <c r="AV846" s="4"/>
      <c r="AW846" s="4"/>
      <c r="AX846" s="4"/>
      <c r="AY846" s="4"/>
      <c r="AZ846" s="4"/>
      <c r="BA846" s="4"/>
      <c r="BB846" s="4"/>
      <c r="BC846" s="4"/>
      <c r="BD846" s="4"/>
      <c r="BE846" s="4"/>
      <c r="BF846" s="4"/>
      <c r="BG846" s="4"/>
      <c r="BH846" s="4"/>
      <c r="BI846" s="4"/>
      <c r="BJ846" s="4"/>
      <c r="BK846" s="4"/>
      <c r="BL846" s="4"/>
      <c r="BM846" s="4"/>
      <c r="BN846" s="4"/>
      <c r="BO846" s="4"/>
      <c r="BP846" s="4"/>
      <c r="BQ846" s="4"/>
      <c r="BR846" s="4"/>
      <c r="BS846" s="4"/>
      <c r="BT846" s="4"/>
      <c r="BU846" s="4"/>
      <c r="BV846" s="4"/>
      <c r="BW846" s="4"/>
    </row>
    <row r="847" spans="1:75" ht="12.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1"/>
      <c r="AA847" s="52"/>
      <c r="AB847" s="58"/>
      <c r="AC847" s="59"/>
      <c r="AD847" s="58"/>
      <c r="AE847" s="58"/>
      <c r="AF847" s="55"/>
      <c r="AG847" s="4"/>
      <c r="AH847" s="4"/>
      <c r="AI847" s="4"/>
      <c r="AJ847" s="4"/>
      <c r="AK847" s="4"/>
      <c r="AL847" s="4"/>
      <c r="AM847" s="4"/>
      <c r="AN847" s="4"/>
      <c r="AO847" s="4"/>
      <c r="AP847" s="4"/>
      <c r="AQ847" s="4"/>
      <c r="AR847" s="4"/>
      <c r="AS847" s="4"/>
      <c r="AT847" s="4"/>
      <c r="AU847" s="4"/>
      <c r="AV847" s="4"/>
      <c r="AW847" s="4"/>
      <c r="AX847" s="4"/>
      <c r="AY847" s="4"/>
      <c r="AZ847" s="4"/>
      <c r="BA847" s="4"/>
      <c r="BB847" s="4"/>
      <c r="BC847" s="4"/>
      <c r="BD847" s="4"/>
      <c r="BE847" s="4"/>
      <c r="BF847" s="4"/>
      <c r="BG847" s="4"/>
      <c r="BH847" s="4"/>
      <c r="BI847" s="4"/>
      <c r="BJ847" s="4"/>
      <c r="BK847" s="4"/>
      <c r="BL847" s="4"/>
      <c r="BM847" s="4"/>
      <c r="BN847" s="4"/>
      <c r="BO847" s="4"/>
      <c r="BP847" s="4"/>
      <c r="BQ847" s="4"/>
      <c r="BR847" s="4"/>
      <c r="BS847" s="4"/>
      <c r="BT847" s="4"/>
      <c r="BU847" s="4"/>
      <c r="BV847" s="4"/>
      <c r="BW847" s="4"/>
    </row>
    <row r="848" spans="1:75" ht="12.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1"/>
      <c r="AA848" s="52"/>
      <c r="AB848" s="58"/>
      <c r="AC848" s="59"/>
      <c r="AD848" s="58"/>
      <c r="AE848" s="58"/>
      <c r="AF848" s="55"/>
      <c r="AG848" s="4"/>
      <c r="AH848" s="4"/>
      <c r="AI848" s="4"/>
      <c r="AJ848" s="4"/>
      <c r="AK848" s="4"/>
      <c r="AL848" s="4"/>
      <c r="AM848" s="4"/>
      <c r="AN848" s="4"/>
      <c r="AO848" s="4"/>
      <c r="AP848" s="4"/>
      <c r="AQ848" s="4"/>
      <c r="AR848" s="4"/>
      <c r="AS848" s="4"/>
      <c r="AT848" s="4"/>
      <c r="AU848" s="4"/>
      <c r="AV848" s="4"/>
      <c r="AW848" s="4"/>
      <c r="AX848" s="4"/>
      <c r="AY848" s="4"/>
      <c r="AZ848" s="4"/>
      <c r="BA848" s="4"/>
      <c r="BB848" s="4"/>
      <c r="BC848" s="4"/>
      <c r="BD848" s="4"/>
      <c r="BE848" s="4"/>
      <c r="BF848" s="4"/>
      <c r="BG848" s="4"/>
      <c r="BH848" s="4"/>
      <c r="BI848" s="4"/>
      <c r="BJ848" s="4"/>
      <c r="BK848" s="4"/>
      <c r="BL848" s="4"/>
      <c r="BM848" s="4"/>
      <c r="BN848" s="4"/>
      <c r="BO848" s="4"/>
      <c r="BP848" s="4"/>
      <c r="BQ848" s="4"/>
      <c r="BR848" s="4"/>
      <c r="BS848" s="4"/>
      <c r="BT848" s="4"/>
      <c r="BU848" s="4"/>
      <c r="BV848" s="4"/>
      <c r="BW848" s="4"/>
    </row>
    <row r="849" spans="1:75" ht="12.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1"/>
      <c r="AA849" s="52"/>
      <c r="AB849" s="58"/>
      <c r="AC849" s="59"/>
      <c r="AD849" s="58"/>
      <c r="AE849" s="58"/>
      <c r="AF849" s="55"/>
      <c r="AG849" s="4"/>
      <c r="AH849" s="4"/>
      <c r="AI849" s="4"/>
      <c r="AJ849" s="4"/>
      <c r="AK849" s="4"/>
      <c r="AL849" s="4"/>
      <c r="AM849" s="4"/>
      <c r="AN849" s="4"/>
      <c r="AO849" s="4"/>
      <c r="AP849" s="4"/>
      <c r="AQ849" s="4"/>
      <c r="AR849" s="4"/>
      <c r="AS849" s="4"/>
      <c r="AT849" s="4"/>
      <c r="AU849" s="4"/>
      <c r="AV849" s="4"/>
      <c r="AW849" s="4"/>
      <c r="AX849" s="4"/>
      <c r="AY849" s="4"/>
      <c r="AZ849" s="4"/>
      <c r="BA849" s="4"/>
      <c r="BB849" s="4"/>
      <c r="BC849" s="4"/>
      <c r="BD849" s="4"/>
      <c r="BE849" s="4"/>
      <c r="BF849" s="4"/>
      <c r="BG849" s="4"/>
      <c r="BH849" s="4"/>
      <c r="BI849" s="4"/>
      <c r="BJ849" s="4"/>
      <c r="BK849" s="4"/>
      <c r="BL849" s="4"/>
      <c r="BM849" s="4"/>
      <c r="BN849" s="4"/>
      <c r="BO849" s="4"/>
      <c r="BP849" s="4"/>
      <c r="BQ849" s="4"/>
      <c r="BR849" s="4"/>
      <c r="BS849" s="4"/>
      <c r="BT849" s="4"/>
      <c r="BU849" s="4"/>
      <c r="BV849" s="4"/>
      <c r="BW849" s="4"/>
    </row>
    <row r="850" spans="1:75" ht="12.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1"/>
      <c r="AA850" s="52"/>
      <c r="AB850" s="58"/>
      <c r="AC850" s="59"/>
      <c r="AD850" s="58"/>
      <c r="AE850" s="58"/>
      <c r="AF850" s="55"/>
      <c r="AG850" s="4"/>
      <c r="AH850" s="4"/>
      <c r="AI850" s="4"/>
      <c r="AJ850" s="4"/>
      <c r="AK850" s="4"/>
      <c r="AL850" s="4"/>
      <c r="AM850" s="4"/>
      <c r="AN850" s="4"/>
      <c r="AO850" s="4"/>
      <c r="AP850" s="4"/>
      <c r="AQ850" s="4"/>
      <c r="AR850" s="4"/>
      <c r="AS850" s="4"/>
      <c r="AT850" s="4"/>
      <c r="AU850" s="4"/>
      <c r="AV850" s="4"/>
      <c r="AW850" s="4"/>
      <c r="AX850" s="4"/>
      <c r="AY850" s="4"/>
      <c r="AZ850" s="4"/>
      <c r="BA850" s="4"/>
      <c r="BB850" s="4"/>
      <c r="BC850" s="4"/>
      <c r="BD850" s="4"/>
      <c r="BE850" s="4"/>
      <c r="BF850" s="4"/>
      <c r="BG850" s="4"/>
      <c r="BH850" s="4"/>
      <c r="BI850" s="4"/>
      <c r="BJ850" s="4"/>
      <c r="BK850" s="4"/>
      <c r="BL850" s="4"/>
      <c r="BM850" s="4"/>
      <c r="BN850" s="4"/>
      <c r="BO850" s="4"/>
      <c r="BP850" s="4"/>
      <c r="BQ850" s="4"/>
      <c r="BR850" s="4"/>
      <c r="BS850" s="4"/>
      <c r="BT850" s="4"/>
      <c r="BU850" s="4"/>
      <c r="BV850" s="4"/>
      <c r="BW850" s="4"/>
    </row>
    <row r="851" spans="1:75" ht="12.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1"/>
      <c r="AA851" s="52"/>
      <c r="AB851" s="58"/>
      <c r="AC851" s="59"/>
      <c r="AD851" s="58"/>
      <c r="AE851" s="58"/>
      <c r="AF851" s="55"/>
      <c r="AG851" s="4"/>
      <c r="AH851" s="4"/>
      <c r="AI851" s="4"/>
      <c r="AJ851" s="4"/>
      <c r="AK851" s="4"/>
      <c r="AL851" s="4"/>
      <c r="AM851" s="4"/>
      <c r="AN851" s="4"/>
      <c r="AO851" s="4"/>
      <c r="AP851" s="4"/>
      <c r="AQ851" s="4"/>
      <c r="AR851" s="4"/>
      <c r="AS851" s="4"/>
      <c r="AT851" s="4"/>
      <c r="AU851" s="4"/>
      <c r="AV851" s="4"/>
      <c r="AW851" s="4"/>
      <c r="AX851" s="4"/>
      <c r="AY851" s="4"/>
      <c r="AZ851" s="4"/>
      <c r="BA851" s="4"/>
      <c r="BB851" s="4"/>
      <c r="BC851" s="4"/>
      <c r="BD851" s="4"/>
      <c r="BE851" s="4"/>
      <c r="BF851" s="4"/>
      <c r="BG851" s="4"/>
      <c r="BH851" s="4"/>
      <c r="BI851" s="4"/>
      <c r="BJ851" s="4"/>
      <c r="BK851" s="4"/>
      <c r="BL851" s="4"/>
      <c r="BM851" s="4"/>
      <c r="BN851" s="4"/>
      <c r="BO851" s="4"/>
      <c r="BP851" s="4"/>
      <c r="BQ851" s="4"/>
      <c r="BR851" s="4"/>
      <c r="BS851" s="4"/>
      <c r="BT851" s="4"/>
      <c r="BU851" s="4"/>
      <c r="BV851" s="4"/>
      <c r="BW851" s="4"/>
    </row>
    <row r="852" spans="1:75" ht="12.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1"/>
      <c r="AA852" s="52"/>
      <c r="AB852" s="58"/>
      <c r="AC852" s="59"/>
      <c r="AD852" s="58"/>
      <c r="AE852" s="58"/>
      <c r="AF852" s="55"/>
      <c r="AG852" s="4"/>
      <c r="AH852" s="4"/>
      <c r="AI852" s="4"/>
      <c r="AJ852" s="4"/>
      <c r="AK852" s="4"/>
      <c r="AL852" s="4"/>
      <c r="AM852" s="4"/>
      <c r="AN852" s="4"/>
      <c r="AO852" s="4"/>
      <c r="AP852" s="4"/>
      <c r="AQ852" s="4"/>
      <c r="AR852" s="4"/>
      <c r="AS852" s="4"/>
      <c r="AT852" s="4"/>
      <c r="AU852" s="4"/>
      <c r="AV852" s="4"/>
      <c r="AW852" s="4"/>
      <c r="AX852" s="4"/>
      <c r="AY852" s="4"/>
      <c r="AZ852" s="4"/>
      <c r="BA852" s="4"/>
      <c r="BB852" s="4"/>
      <c r="BC852" s="4"/>
      <c r="BD852" s="4"/>
      <c r="BE852" s="4"/>
      <c r="BF852" s="4"/>
      <c r="BG852" s="4"/>
      <c r="BH852" s="4"/>
      <c r="BI852" s="4"/>
      <c r="BJ852" s="4"/>
      <c r="BK852" s="4"/>
      <c r="BL852" s="4"/>
      <c r="BM852" s="4"/>
      <c r="BN852" s="4"/>
      <c r="BO852" s="4"/>
      <c r="BP852" s="4"/>
      <c r="BQ852" s="4"/>
      <c r="BR852" s="4"/>
      <c r="BS852" s="4"/>
      <c r="BT852" s="4"/>
      <c r="BU852" s="4"/>
      <c r="BV852" s="4"/>
      <c r="BW852" s="4"/>
    </row>
    <row r="853" spans="1:75" ht="12.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1"/>
      <c r="AA853" s="52"/>
      <c r="AB853" s="58"/>
      <c r="AC853" s="59"/>
      <c r="AD853" s="58"/>
      <c r="AE853" s="58"/>
      <c r="AF853" s="55"/>
      <c r="AG853" s="4"/>
      <c r="AH853" s="4"/>
      <c r="AI853" s="4"/>
      <c r="AJ853" s="4"/>
      <c r="AK853" s="4"/>
      <c r="AL853" s="4"/>
      <c r="AM853" s="4"/>
      <c r="AN853" s="4"/>
      <c r="AO853" s="4"/>
      <c r="AP853" s="4"/>
      <c r="AQ853" s="4"/>
      <c r="AR853" s="4"/>
      <c r="AS853" s="4"/>
      <c r="AT853" s="4"/>
      <c r="AU853" s="4"/>
      <c r="AV853" s="4"/>
      <c r="AW853" s="4"/>
      <c r="AX853" s="4"/>
      <c r="AY853" s="4"/>
      <c r="AZ853" s="4"/>
      <c r="BA853" s="4"/>
      <c r="BB853" s="4"/>
      <c r="BC853" s="4"/>
      <c r="BD853" s="4"/>
      <c r="BE853" s="4"/>
      <c r="BF853" s="4"/>
      <c r="BG853" s="4"/>
      <c r="BH853" s="4"/>
      <c r="BI853" s="4"/>
      <c r="BJ853" s="4"/>
      <c r="BK853" s="4"/>
      <c r="BL853" s="4"/>
      <c r="BM853" s="4"/>
      <c r="BN853" s="4"/>
      <c r="BO853" s="4"/>
      <c r="BP853" s="4"/>
      <c r="BQ853" s="4"/>
      <c r="BR853" s="4"/>
      <c r="BS853" s="4"/>
      <c r="BT853" s="4"/>
      <c r="BU853" s="4"/>
      <c r="BV853" s="4"/>
      <c r="BW853" s="4"/>
    </row>
    <row r="854" spans="1:75" ht="12.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1"/>
      <c r="AA854" s="52"/>
      <c r="AB854" s="58"/>
      <c r="AC854" s="59"/>
      <c r="AD854" s="58"/>
      <c r="AE854" s="58"/>
      <c r="AF854" s="55"/>
      <c r="AG854" s="4"/>
      <c r="AH854" s="4"/>
      <c r="AI854" s="4"/>
      <c r="AJ854" s="4"/>
      <c r="AK854" s="4"/>
      <c r="AL854" s="4"/>
      <c r="AM854" s="4"/>
      <c r="AN854" s="4"/>
      <c r="AO854" s="4"/>
      <c r="AP854" s="4"/>
      <c r="AQ854" s="4"/>
      <c r="AR854" s="4"/>
      <c r="AS854" s="4"/>
      <c r="AT854" s="4"/>
      <c r="AU854" s="4"/>
      <c r="AV854" s="4"/>
      <c r="AW854" s="4"/>
      <c r="AX854" s="4"/>
      <c r="AY854" s="4"/>
      <c r="AZ854" s="4"/>
      <c r="BA854" s="4"/>
      <c r="BB854" s="4"/>
      <c r="BC854" s="4"/>
      <c r="BD854" s="4"/>
      <c r="BE854" s="4"/>
      <c r="BF854" s="4"/>
      <c r="BG854" s="4"/>
      <c r="BH854" s="4"/>
      <c r="BI854" s="4"/>
      <c r="BJ854" s="4"/>
      <c r="BK854" s="4"/>
      <c r="BL854" s="4"/>
      <c r="BM854" s="4"/>
      <c r="BN854" s="4"/>
      <c r="BO854" s="4"/>
      <c r="BP854" s="4"/>
      <c r="BQ854" s="4"/>
      <c r="BR854" s="4"/>
      <c r="BS854" s="4"/>
      <c r="BT854" s="4"/>
      <c r="BU854" s="4"/>
      <c r="BV854" s="4"/>
      <c r="BW854" s="4"/>
    </row>
    <row r="855" spans="1:75" ht="12.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1"/>
      <c r="AA855" s="52"/>
      <c r="AB855" s="58"/>
      <c r="AC855" s="59"/>
      <c r="AD855" s="58"/>
      <c r="AE855" s="58"/>
      <c r="AF855" s="55"/>
      <c r="AG855" s="4"/>
      <c r="AH855" s="4"/>
      <c r="AI855" s="4"/>
      <c r="AJ855" s="4"/>
      <c r="AK855" s="4"/>
      <c r="AL855" s="4"/>
      <c r="AM855" s="4"/>
      <c r="AN855" s="4"/>
      <c r="AO855" s="4"/>
      <c r="AP855" s="4"/>
      <c r="AQ855" s="4"/>
      <c r="AR855" s="4"/>
      <c r="AS855" s="4"/>
      <c r="AT855" s="4"/>
      <c r="AU855" s="4"/>
      <c r="AV855" s="4"/>
      <c r="AW855" s="4"/>
      <c r="AX855" s="4"/>
      <c r="AY855" s="4"/>
      <c r="AZ855" s="4"/>
      <c r="BA855" s="4"/>
      <c r="BB855" s="4"/>
      <c r="BC855" s="4"/>
      <c r="BD855" s="4"/>
      <c r="BE855" s="4"/>
      <c r="BF855" s="4"/>
      <c r="BG855" s="4"/>
      <c r="BH855" s="4"/>
      <c r="BI855" s="4"/>
      <c r="BJ855" s="4"/>
      <c r="BK855" s="4"/>
      <c r="BL855" s="4"/>
      <c r="BM855" s="4"/>
      <c r="BN855" s="4"/>
      <c r="BO855" s="4"/>
      <c r="BP855" s="4"/>
      <c r="BQ855" s="4"/>
      <c r="BR855" s="4"/>
      <c r="BS855" s="4"/>
      <c r="BT855" s="4"/>
      <c r="BU855" s="4"/>
      <c r="BV855" s="4"/>
      <c r="BW855" s="4"/>
    </row>
    <row r="856" spans="1:75" ht="12.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1"/>
      <c r="AA856" s="52"/>
      <c r="AB856" s="58"/>
      <c r="AC856" s="59"/>
      <c r="AD856" s="58"/>
      <c r="AE856" s="58"/>
      <c r="AF856" s="55"/>
      <c r="AG856" s="4"/>
      <c r="AH856" s="4"/>
      <c r="AI856" s="4"/>
      <c r="AJ856" s="4"/>
      <c r="AK856" s="4"/>
      <c r="AL856" s="4"/>
      <c r="AM856" s="4"/>
      <c r="AN856" s="4"/>
      <c r="AO856" s="4"/>
      <c r="AP856" s="4"/>
      <c r="AQ856" s="4"/>
      <c r="AR856" s="4"/>
      <c r="AS856" s="4"/>
      <c r="AT856" s="4"/>
      <c r="AU856" s="4"/>
      <c r="AV856" s="4"/>
      <c r="AW856" s="4"/>
      <c r="AX856" s="4"/>
      <c r="AY856" s="4"/>
      <c r="AZ856" s="4"/>
      <c r="BA856" s="4"/>
      <c r="BB856" s="4"/>
      <c r="BC856" s="4"/>
      <c r="BD856" s="4"/>
      <c r="BE856" s="4"/>
      <c r="BF856" s="4"/>
      <c r="BG856" s="4"/>
      <c r="BH856" s="4"/>
      <c r="BI856" s="4"/>
      <c r="BJ856" s="4"/>
      <c r="BK856" s="4"/>
      <c r="BL856" s="4"/>
      <c r="BM856" s="4"/>
      <c r="BN856" s="4"/>
      <c r="BO856" s="4"/>
      <c r="BP856" s="4"/>
      <c r="BQ856" s="4"/>
      <c r="BR856" s="4"/>
      <c r="BS856" s="4"/>
      <c r="BT856" s="4"/>
      <c r="BU856" s="4"/>
      <c r="BV856" s="4"/>
      <c r="BW856" s="4"/>
    </row>
    <row r="857" spans="1:75" ht="12.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1"/>
      <c r="AA857" s="52"/>
      <c r="AB857" s="58"/>
      <c r="AC857" s="59"/>
      <c r="AD857" s="58"/>
      <c r="AE857" s="58"/>
      <c r="AF857" s="55"/>
      <c r="AG857" s="4"/>
      <c r="AH857" s="4"/>
      <c r="AI857" s="4"/>
      <c r="AJ857" s="4"/>
      <c r="AK857" s="4"/>
      <c r="AL857" s="4"/>
      <c r="AM857" s="4"/>
      <c r="AN857" s="4"/>
      <c r="AO857" s="4"/>
      <c r="AP857" s="4"/>
      <c r="AQ857" s="4"/>
      <c r="AR857" s="4"/>
      <c r="AS857" s="4"/>
      <c r="AT857" s="4"/>
      <c r="AU857" s="4"/>
      <c r="AV857" s="4"/>
      <c r="AW857" s="4"/>
      <c r="AX857" s="4"/>
      <c r="AY857" s="4"/>
      <c r="AZ857" s="4"/>
      <c r="BA857" s="4"/>
      <c r="BB857" s="4"/>
      <c r="BC857" s="4"/>
      <c r="BD857" s="4"/>
      <c r="BE857" s="4"/>
      <c r="BF857" s="4"/>
      <c r="BG857" s="4"/>
      <c r="BH857" s="4"/>
      <c r="BI857" s="4"/>
      <c r="BJ857" s="4"/>
      <c r="BK857" s="4"/>
      <c r="BL857" s="4"/>
      <c r="BM857" s="4"/>
      <c r="BN857" s="4"/>
      <c r="BO857" s="4"/>
      <c r="BP857" s="4"/>
      <c r="BQ857" s="4"/>
      <c r="BR857" s="4"/>
      <c r="BS857" s="4"/>
      <c r="BT857" s="4"/>
      <c r="BU857" s="4"/>
      <c r="BV857" s="4"/>
      <c r="BW857" s="4"/>
    </row>
    <row r="858" spans="1:75" ht="12.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1"/>
      <c r="AA858" s="52"/>
      <c r="AB858" s="58"/>
      <c r="AC858" s="59"/>
      <c r="AD858" s="58"/>
      <c r="AE858" s="58"/>
      <c r="AF858" s="55"/>
      <c r="AG858" s="4"/>
      <c r="AH858" s="4"/>
      <c r="AI858" s="4"/>
      <c r="AJ858" s="4"/>
      <c r="AK858" s="4"/>
      <c r="AL858" s="4"/>
      <c r="AM858" s="4"/>
      <c r="AN858" s="4"/>
      <c r="AO858" s="4"/>
      <c r="AP858" s="4"/>
      <c r="AQ858" s="4"/>
      <c r="AR858" s="4"/>
      <c r="AS858" s="4"/>
      <c r="AT858" s="4"/>
      <c r="AU858" s="4"/>
      <c r="AV858" s="4"/>
      <c r="AW858" s="4"/>
      <c r="AX858" s="4"/>
      <c r="AY858" s="4"/>
      <c r="AZ858" s="4"/>
      <c r="BA858" s="4"/>
      <c r="BB858" s="4"/>
      <c r="BC858" s="4"/>
      <c r="BD858" s="4"/>
      <c r="BE858" s="4"/>
      <c r="BF858" s="4"/>
      <c r="BG858" s="4"/>
      <c r="BH858" s="4"/>
      <c r="BI858" s="4"/>
      <c r="BJ858" s="4"/>
      <c r="BK858" s="4"/>
      <c r="BL858" s="4"/>
      <c r="BM858" s="4"/>
      <c r="BN858" s="4"/>
      <c r="BO858" s="4"/>
      <c r="BP858" s="4"/>
      <c r="BQ858" s="4"/>
      <c r="BR858" s="4"/>
      <c r="BS858" s="4"/>
      <c r="BT858" s="4"/>
      <c r="BU858" s="4"/>
      <c r="BV858" s="4"/>
      <c r="BW858" s="4"/>
    </row>
    <row r="859" spans="1:75" ht="12.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1"/>
      <c r="AA859" s="52"/>
      <c r="AB859" s="58"/>
      <c r="AC859" s="59"/>
      <c r="AD859" s="58"/>
      <c r="AE859" s="58"/>
      <c r="AF859" s="55"/>
      <c r="AG859" s="4"/>
      <c r="AH859" s="4"/>
      <c r="AI859" s="4"/>
      <c r="AJ859" s="4"/>
      <c r="AK859" s="4"/>
      <c r="AL859" s="4"/>
      <c r="AM859" s="4"/>
      <c r="AN859" s="4"/>
      <c r="AO859" s="4"/>
      <c r="AP859" s="4"/>
      <c r="AQ859" s="4"/>
      <c r="AR859" s="4"/>
      <c r="AS859" s="4"/>
      <c r="AT859" s="4"/>
      <c r="AU859" s="4"/>
      <c r="AV859" s="4"/>
      <c r="AW859" s="4"/>
      <c r="AX859" s="4"/>
      <c r="AY859" s="4"/>
      <c r="AZ859" s="4"/>
      <c r="BA859" s="4"/>
      <c r="BB859" s="4"/>
      <c r="BC859" s="4"/>
      <c r="BD859" s="4"/>
      <c r="BE859" s="4"/>
      <c r="BF859" s="4"/>
      <c r="BG859" s="4"/>
      <c r="BH859" s="4"/>
      <c r="BI859" s="4"/>
      <c r="BJ859" s="4"/>
      <c r="BK859" s="4"/>
      <c r="BL859" s="4"/>
      <c r="BM859" s="4"/>
      <c r="BN859" s="4"/>
      <c r="BO859" s="4"/>
      <c r="BP859" s="4"/>
      <c r="BQ859" s="4"/>
      <c r="BR859" s="4"/>
      <c r="BS859" s="4"/>
      <c r="BT859" s="4"/>
      <c r="BU859" s="4"/>
      <c r="BV859" s="4"/>
      <c r="BW859" s="4"/>
    </row>
    <row r="860" spans="1:75" ht="12.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1"/>
      <c r="AA860" s="52"/>
      <c r="AB860" s="58"/>
      <c r="AC860" s="59"/>
      <c r="AD860" s="58"/>
      <c r="AE860" s="58"/>
      <c r="AF860" s="55"/>
      <c r="AG860" s="4"/>
      <c r="AH860" s="4"/>
      <c r="AI860" s="4"/>
      <c r="AJ860" s="4"/>
      <c r="AK860" s="4"/>
      <c r="AL860" s="4"/>
      <c r="AM860" s="4"/>
      <c r="AN860" s="4"/>
      <c r="AO860" s="4"/>
      <c r="AP860" s="4"/>
      <c r="AQ860" s="4"/>
      <c r="AR860" s="4"/>
      <c r="AS860" s="4"/>
      <c r="AT860" s="4"/>
      <c r="AU860" s="4"/>
      <c r="AV860" s="4"/>
      <c r="AW860" s="4"/>
      <c r="AX860" s="4"/>
      <c r="AY860" s="4"/>
      <c r="AZ860" s="4"/>
      <c r="BA860" s="4"/>
      <c r="BB860" s="4"/>
      <c r="BC860" s="4"/>
      <c r="BD860" s="4"/>
      <c r="BE860" s="4"/>
      <c r="BF860" s="4"/>
      <c r="BG860" s="4"/>
      <c r="BH860" s="4"/>
      <c r="BI860" s="4"/>
      <c r="BJ860" s="4"/>
      <c r="BK860" s="4"/>
      <c r="BL860" s="4"/>
      <c r="BM860" s="4"/>
      <c r="BN860" s="4"/>
      <c r="BO860" s="4"/>
      <c r="BP860" s="4"/>
      <c r="BQ860" s="4"/>
      <c r="BR860" s="4"/>
      <c r="BS860" s="4"/>
      <c r="BT860" s="4"/>
      <c r="BU860" s="4"/>
      <c r="BV860" s="4"/>
      <c r="BW860" s="4"/>
    </row>
    <row r="861" spans="1:75" ht="12.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1"/>
      <c r="AA861" s="52"/>
      <c r="AB861" s="58"/>
      <c r="AC861" s="59"/>
      <c r="AD861" s="58"/>
      <c r="AE861" s="58"/>
      <c r="AF861" s="55"/>
      <c r="AG861" s="4"/>
      <c r="AH861" s="4"/>
      <c r="AI861" s="4"/>
      <c r="AJ861" s="4"/>
      <c r="AK861" s="4"/>
      <c r="AL861" s="4"/>
      <c r="AM861" s="4"/>
      <c r="AN861" s="4"/>
      <c r="AO861" s="4"/>
      <c r="AP861" s="4"/>
      <c r="AQ861" s="4"/>
      <c r="AR861" s="4"/>
      <c r="AS861" s="4"/>
      <c r="AT861" s="4"/>
      <c r="AU861" s="4"/>
      <c r="AV861" s="4"/>
      <c r="AW861" s="4"/>
      <c r="AX861" s="4"/>
      <c r="AY861" s="4"/>
      <c r="AZ861" s="4"/>
      <c r="BA861" s="4"/>
      <c r="BB861" s="4"/>
      <c r="BC861" s="4"/>
      <c r="BD861" s="4"/>
      <c r="BE861" s="4"/>
      <c r="BF861" s="4"/>
      <c r="BG861" s="4"/>
      <c r="BH861" s="4"/>
      <c r="BI861" s="4"/>
      <c r="BJ861" s="4"/>
      <c r="BK861" s="4"/>
      <c r="BL861" s="4"/>
      <c r="BM861" s="4"/>
      <c r="BN861" s="4"/>
      <c r="BO861" s="4"/>
      <c r="BP861" s="4"/>
      <c r="BQ861" s="4"/>
      <c r="BR861" s="4"/>
      <c r="BS861" s="4"/>
      <c r="BT861" s="4"/>
      <c r="BU861" s="4"/>
      <c r="BV861" s="4"/>
      <c r="BW861" s="4"/>
    </row>
    <row r="862" spans="1:75" ht="12.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1"/>
      <c r="AA862" s="52"/>
      <c r="AB862" s="58"/>
      <c r="AC862" s="59"/>
      <c r="AD862" s="58"/>
      <c r="AE862" s="58"/>
      <c r="AF862" s="55"/>
      <c r="AG862" s="4"/>
      <c r="AH862" s="4"/>
      <c r="AI862" s="4"/>
      <c r="AJ862" s="4"/>
      <c r="AK862" s="4"/>
      <c r="AL862" s="4"/>
      <c r="AM862" s="4"/>
      <c r="AN862" s="4"/>
      <c r="AO862" s="4"/>
      <c r="AP862" s="4"/>
      <c r="AQ862" s="4"/>
      <c r="AR862" s="4"/>
      <c r="AS862" s="4"/>
      <c r="AT862" s="4"/>
      <c r="AU862" s="4"/>
      <c r="AV862" s="4"/>
      <c r="AW862" s="4"/>
      <c r="AX862" s="4"/>
      <c r="AY862" s="4"/>
      <c r="AZ862" s="4"/>
      <c r="BA862" s="4"/>
      <c r="BB862" s="4"/>
      <c r="BC862" s="4"/>
      <c r="BD862" s="4"/>
      <c r="BE862" s="4"/>
      <c r="BF862" s="4"/>
      <c r="BG862" s="4"/>
      <c r="BH862" s="4"/>
      <c r="BI862" s="4"/>
      <c r="BJ862" s="4"/>
      <c r="BK862" s="4"/>
      <c r="BL862" s="4"/>
      <c r="BM862" s="4"/>
      <c r="BN862" s="4"/>
      <c r="BO862" s="4"/>
      <c r="BP862" s="4"/>
      <c r="BQ862" s="4"/>
      <c r="BR862" s="4"/>
      <c r="BS862" s="4"/>
      <c r="BT862" s="4"/>
      <c r="BU862" s="4"/>
      <c r="BV862" s="4"/>
      <c r="BW862" s="4"/>
    </row>
    <row r="863" spans="1:75" ht="12.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1"/>
      <c r="AA863" s="52"/>
      <c r="AB863" s="58"/>
      <c r="AC863" s="59"/>
      <c r="AD863" s="58"/>
      <c r="AE863" s="58"/>
      <c r="AF863" s="55"/>
      <c r="AG863" s="4"/>
      <c r="AH863" s="4"/>
      <c r="AI863" s="4"/>
      <c r="AJ863" s="4"/>
      <c r="AK863" s="4"/>
      <c r="AL863" s="4"/>
      <c r="AM863" s="4"/>
      <c r="AN863" s="4"/>
      <c r="AO863" s="4"/>
      <c r="AP863" s="4"/>
      <c r="AQ863" s="4"/>
      <c r="AR863" s="4"/>
      <c r="AS863" s="4"/>
      <c r="AT863" s="4"/>
      <c r="AU863" s="4"/>
      <c r="AV863" s="4"/>
      <c r="AW863" s="4"/>
      <c r="AX863" s="4"/>
      <c r="AY863" s="4"/>
      <c r="AZ863" s="4"/>
      <c r="BA863" s="4"/>
      <c r="BB863" s="4"/>
      <c r="BC863" s="4"/>
      <c r="BD863" s="4"/>
      <c r="BE863" s="4"/>
      <c r="BF863" s="4"/>
      <c r="BG863" s="4"/>
      <c r="BH863" s="4"/>
      <c r="BI863" s="4"/>
      <c r="BJ863" s="4"/>
      <c r="BK863" s="4"/>
      <c r="BL863" s="4"/>
      <c r="BM863" s="4"/>
      <c r="BN863" s="4"/>
      <c r="BO863" s="4"/>
      <c r="BP863" s="4"/>
      <c r="BQ863" s="4"/>
      <c r="BR863" s="4"/>
      <c r="BS863" s="4"/>
      <c r="BT863" s="4"/>
      <c r="BU863" s="4"/>
      <c r="BV863" s="4"/>
      <c r="BW863" s="4"/>
    </row>
    <row r="864" spans="1:75" ht="12.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1"/>
      <c r="AA864" s="52"/>
      <c r="AB864" s="58"/>
      <c r="AC864" s="59"/>
      <c r="AD864" s="58"/>
      <c r="AE864" s="58"/>
      <c r="AF864" s="55"/>
      <c r="AG864" s="4"/>
      <c r="AH864" s="4"/>
      <c r="AI864" s="4"/>
      <c r="AJ864" s="4"/>
      <c r="AK864" s="4"/>
      <c r="AL864" s="4"/>
      <c r="AM864" s="4"/>
      <c r="AN864" s="4"/>
      <c r="AO864" s="4"/>
      <c r="AP864" s="4"/>
      <c r="AQ864" s="4"/>
      <c r="AR864" s="4"/>
      <c r="AS864" s="4"/>
      <c r="AT864" s="4"/>
      <c r="AU864" s="4"/>
      <c r="AV864" s="4"/>
      <c r="AW864" s="4"/>
      <c r="AX864" s="4"/>
      <c r="AY864" s="4"/>
      <c r="AZ864" s="4"/>
      <c r="BA864" s="4"/>
      <c r="BB864" s="4"/>
      <c r="BC864" s="4"/>
      <c r="BD864" s="4"/>
      <c r="BE864" s="4"/>
      <c r="BF864" s="4"/>
      <c r="BG864" s="4"/>
      <c r="BH864" s="4"/>
      <c r="BI864" s="4"/>
      <c r="BJ864" s="4"/>
      <c r="BK864" s="4"/>
      <c r="BL864" s="4"/>
      <c r="BM864" s="4"/>
      <c r="BN864" s="4"/>
      <c r="BO864" s="4"/>
      <c r="BP864" s="4"/>
      <c r="BQ864" s="4"/>
      <c r="BR864" s="4"/>
      <c r="BS864" s="4"/>
      <c r="BT864" s="4"/>
      <c r="BU864" s="4"/>
      <c r="BV864" s="4"/>
      <c r="BW864" s="4"/>
    </row>
    <row r="865" spans="1:75" ht="12.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1"/>
      <c r="AA865" s="52"/>
      <c r="AB865" s="58"/>
      <c r="AC865" s="59"/>
      <c r="AD865" s="58"/>
      <c r="AE865" s="58"/>
      <c r="AF865" s="55"/>
      <c r="AG865" s="4"/>
      <c r="AH865" s="4"/>
      <c r="AI865" s="4"/>
      <c r="AJ865" s="4"/>
      <c r="AK865" s="4"/>
      <c r="AL865" s="4"/>
      <c r="AM865" s="4"/>
      <c r="AN865" s="4"/>
      <c r="AO865" s="4"/>
      <c r="AP865" s="4"/>
      <c r="AQ865" s="4"/>
      <c r="AR865" s="4"/>
      <c r="AS865" s="4"/>
      <c r="AT865" s="4"/>
      <c r="AU865" s="4"/>
      <c r="AV865" s="4"/>
      <c r="AW865" s="4"/>
      <c r="AX865" s="4"/>
      <c r="AY865" s="4"/>
      <c r="AZ865" s="4"/>
      <c r="BA865" s="4"/>
      <c r="BB865" s="4"/>
      <c r="BC865" s="4"/>
      <c r="BD865" s="4"/>
      <c r="BE865" s="4"/>
      <c r="BF865" s="4"/>
      <c r="BG865" s="4"/>
      <c r="BH865" s="4"/>
      <c r="BI865" s="4"/>
      <c r="BJ865" s="4"/>
      <c r="BK865" s="4"/>
      <c r="BL865" s="4"/>
      <c r="BM865" s="4"/>
      <c r="BN865" s="4"/>
      <c r="BO865" s="4"/>
      <c r="BP865" s="4"/>
      <c r="BQ865" s="4"/>
      <c r="BR865" s="4"/>
      <c r="BS865" s="4"/>
      <c r="BT865" s="4"/>
      <c r="BU865" s="4"/>
      <c r="BV865" s="4"/>
      <c r="BW865" s="4"/>
    </row>
    <row r="866" spans="1:75" ht="12.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1"/>
      <c r="AA866" s="52"/>
      <c r="AB866" s="58"/>
      <c r="AC866" s="59"/>
      <c r="AD866" s="58"/>
      <c r="AE866" s="58"/>
      <c r="AF866" s="55"/>
      <c r="AG866" s="4"/>
      <c r="AH866" s="4"/>
      <c r="AI866" s="4"/>
      <c r="AJ866" s="4"/>
      <c r="AK866" s="4"/>
      <c r="AL866" s="4"/>
      <c r="AM866" s="4"/>
      <c r="AN866" s="4"/>
      <c r="AO866" s="4"/>
      <c r="AP866" s="4"/>
      <c r="AQ866" s="4"/>
      <c r="AR866" s="4"/>
      <c r="AS866" s="4"/>
      <c r="AT866" s="4"/>
      <c r="AU866" s="4"/>
      <c r="AV866" s="4"/>
      <c r="AW866" s="4"/>
      <c r="AX866" s="4"/>
      <c r="AY866" s="4"/>
      <c r="AZ866" s="4"/>
      <c r="BA866" s="4"/>
      <c r="BB866" s="4"/>
      <c r="BC866" s="4"/>
      <c r="BD866" s="4"/>
      <c r="BE866" s="4"/>
      <c r="BF866" s="4"/>
      <c r="BG866" s="4"/>
      <c r="BH866" s="4"/>
      <c r="BI866" s="4"/>
      <c r="BJ866" s="4"/>
      <c r="BK866" s="4"/>
      <c r="BL866" s="4"/>
      <c r="BM866" s="4"/>
      <c r="BN866" s="4"/>
      <c r="BO866" s="4"/>
      <c r="BP866" s="4"/>
      <c r="BQ866" s="4"/>
      <c r="BR866" s="4"/>
      <c r="BS866" s="4"/>
      <c r="BT866" s="4"/>
      <c r="BU866" s="4"/>
      <c r="BV866" s="4"/>
      <c r="BW866" s="4"/>
    </row>
    <row r="867" spans="1:75" ht="12.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1"/>
      <c r="AA867" s="52"/>
      <c r="AB867" s="58"/>
      <c r="AC867" s="59"/>
      <c r="AD867" s="58"/>
      <c r="AE867" s="58"/>
      <c r="AF867" s="55"/>
      <c r="AG867" s="4"/>
      <c r="AH867" s="4"/>
      <c r="AI867" s="4"/>
      <c r="AJ867" s="4"/>
      <c r="AK867" s="4"/>
      <c r="AL867" s="4"/>
      <c r="AM867" s="4"/>
      <c r="AN867" s="4"/>
      <c r="AO867" s="4"/>
      <c r="AP867" s="4"/>
      <c r="AQ867" s="4"/>
      <c r="AR867" s="4"/>
      <c r="AS867" s="4"/>
      <c r="AT867" s="4"/>
      <c r="AU867" s="4"/>
      <c r="AV867" s="4"/>
      <c r="AW867" s="4"/>
      <c r="AX867" s="4"/>
      <c r="AY867" s="4"/>
      <c r="AZ867" s="4"/>
      <c r="BA867" s="4"/>
      <c r="BB867" s="4"/>
      <c r="BC867" s="4"/>
      <c r="BD867" s="4"/>
      <c r="BE867" s="4"/>
      <c r="BF867" s="4"/>
      <c r="BG867" s="4"/>
      <c r="BH867" s="4"/>
      <c r="BI867" s="4"/>
      <c r="BJ867" s="4"/>
      <c r="BK867" s="4"/>
      <c r="BL867" s="4"/>
      <c r="BM867" s="4"/>
      <c r="BN867" s="4"/>
      <c r="BO867" s="4"/>
      <c r="BP867" s="4"/>
      <c r="BQ867" s="4"/>
      <c r="BR867" s="4"/>
      <c r="BS867" s="4"/>
      <c r="BT867" s="4"/>
      <c r="BU867" s="4"/>
      <c r="BV867" s="4"/>
      <c r="BW867" s="4"/>
    </row>
    <row r="868" spans="1:75" ht="12.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1"/>
      <c r="AA868" s="52"/>
      <c r="AB868" s="58"/>
      <c r="AC868" s="59"/>
      <c r="AD868" s="58"/>
      <c r="AE868" s="58"/>
      <c r="AF868" s="55"/>
      <c r="AG868" s="4"/>
      <c r="AH868" s="4"/>
      <c r="AI868" s="4"/>
      <c r="AJ868" s="4"/>
      <c r="AK868" s="4"/>
      <c r="AL868" s="4"/>
      <c r="AM868" s="4"/>
      <c r="AN868" s="4"/>
      <c r="AO868" s="4"/>
      <c r="AP868" s="4"/>
      <c r="AQ868" s="4"/>
      <c r="AR868" s="4"/>
      <c r="AS868" s="4"/>
      <c r="AT868" s="4"/>
      <c r="AU868" s="4"/>
      <c r="AV868" s="4"/>
      <c r="AW868" s="4"/>
      <c r="AX868" s="4"/>
      <c r="AY868" s="4"/>
      <c r="AZ868" s="4"/>
      <c r="BA868" s="4"/>
      <c r="BB868" s="4"/>
      <c r="BC868" s="4"/>
      <c r="BD868" s="4"/>
      <c r="BE868" s="4"/>
      <c r="BF868" s="4"/>
      <c r="BG868" s="4"/>
      <c r="BH868" s="4"/>
      <c r="BI868" s="4"/>
      <c r="BJ868" s="4"/>
      <c r="BK868" s="4"/>
      <c r="BL868" s="4"/>
      <c r="BM868" s="4"/>
      <c r="BN868" s="4"/>
      <c r="BO868" s="4"/>
      <c r="BP868" s="4"/>
      <c r="BQ868" s="4"/>
      <c r="BR868" s="4"/>
      <c r="BS868" s="4"/>
      <c r="BT868" s="4"/>
      <c r="BU868" s="4"/>
      <c r="BV868" s="4"/>
      <c r="BW868" s="4"/>
    </row>
    <row r="869" spans="1:75" ht="12.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1"/>
      <c r="AA869" s="52"/>
      <c r="AB869" s="58"/>
      <c r="AC869" s="59"/>
      <c r="AD869" s="58"/>
      <c r="AE869" s="58"/>
      <c r="AF869" s="55"/>
      <c r="AG869" s="4"/>
      <c r="AH869" s="4"/>
      <c r="AI869" s="4"/>
      <c r="AJ869" s="4"/>
      <c r="AK869" s="4"/>
      <c r="AL869" s="4"/>
      <c r="AM869" s="4"/>
      <c r="AN869" s="4"/>
      <c r="AO869" s="4"/>
      <c r="AP869" s="4"/>
      <c r="AQ869" s="4"/>
      <c r="AR869" s="4"/>
      <c r="AS869" s="4"/>
      <c r="AT869" s="4"/>
      <c r="AU869" s="4"/>
      <c r="AV869" s="4"/>
      <c r="AW869" s="4"/>
      <c r="AX869" s="4"/>
      <c r="AY869" s="4"/>
      <c r="AZ869" s="4"/>
      <c r="BA869" s="4"/>
      <c r="BB869" s="4"/>
      <c r="BC869" s="4"/>
      <c r="BD869" s="4"/>
      <c r="BE869" s="4"/>
      <c r="BF869" s="4"/>
      <c r="BG869" s="4"/>
      <c r="BH869" s="4"/>
      <c r="BI869" s="4"/>
      <c r="BJ869" s="4"/>
      <c r="BK869" s="4"/>
      <c r="BL869" s="4"/>
      <c r="BM869" s="4"/>
      <c r="BN869" s="4"/>
      <c r="BO869" s="4"/>
      <c r="BP869" s="4"/>
      <c r="BQ869" s="4"/>
      <c r="BR869" s="4"/>
      <c r="BS869" s="4"/>
      <c r="BT869" s="4"/>
      <c r="BU869" s="4"/>
      <c r="BV869" s="4"/>
      <c r="BW869" s="4"/>
    </row>
    <row r="870" spans="1:75" ht="12.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1"/>
      <c r="AA870" s="52"/>
      <c r="AB870" s="58"/>
      <c r="AC870" s="59"/>
      <c r="AD870" s="58"/>
      <c r="AE870" s="58"/>
      <c r="AF870" s="55"/>
      <c r="AG870" s="4"/>
      <c r="AH870" s="4"/>
      <c r="AI870" s="4"/>
      <c r="AJ870" s="4"/>
      <c r="AK870" s="4"/>
      <c r="AL870" s="4"/>
      <c r="AM870" s="4"/>
      <c r="AN870" s="4"/>
      <c r="AO870" s="4"/>
      <c r="AP870" s="4"/>
      <c r="AQ870" s="4"/>
      <c r="AR870" s="4"/>
      <c r="AS870" s="4"/>
      <c r="AT870" s="4"/>
      <c r="AU870" s="4"/>
      <c r="AV870" s="4"/>
      <c r="AW870" s="4"/>
      <c r="AX870" s="4"/>
      <c r="AY870" s="4"/>
      <c r="AZ870" s="4"/>
      <c r="BA870" s="4"/>
      <c r="BB870" s="4"/>
      <c r="BC870" s="4"/>
      <c r="BD870" s="4"/>
      <c r="BE870" s="4"/>
      <c r="BF870" s="4"/>
      <c r="BG870" s="4"/>
      <c r="BH870" s="4"/>
      <c r="BI870" s="4"/>
      <c r="BJ870" s="4"/>
      <c r="BK870" s="4"/>
      <c r="BL870" s="4"/>
      <c r="BM870" s="4"/>
      <c r="BN870" s="4"/>
      <c r="BO870" s="4"/>
      <c r="BP870" s="4"/>
      <c r="BQ870" s="4"/>
      <c r="BR870" s="4"/>
      <c r="BS870" s="4"/>
      <c r="BT870" s="4"/>
      <c r="BU870" s="4"/>
      <c r="BV870" s="4"/>
      <c r="BW870" s="4"/>
    </row>
    <row r="871" spans="1:75" ht="12.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1"/>
      <c r="AA871" s="52"/>
      <c r="AB871" s="58"/>
      <c r="AC871" s="59"/>
      <c r="AD871" s="58"/>
      <c r="AE871" s="58"/>
      <c r="AF871" s="55"/>
      <c r="AG871" s="4"/>
      <c r="AH871" s="4"/>
      <c r="AI871" s="4"/>
      <c r="AJ871" s="4"/>
      <c r="AK871" s="4"/>
      <c r="AL871" s="4"/>
      <c r="AM871" s="4"/>
      <c r="AN871" s="4"/>
      <c r="AO871" s="4"/>
      <c r="AP871" s="4"/>
      <c r="AQ871" s="4"/>
      <c r="AR871" s="4"/>
      <c r="AS871" s="4"/>
      <c r="AT871" s="4"/>
      <c r="AU871" s="4"/>
      <c r="AV871" s="4"/>
      <c r="AW871" s="4"/>
      <c r="AX871" s="4"/>
      <c r="AY871" s="4"/>
      <c r="AZ871" s="4"/>
      <c r="BA871" s="4"/>
      <c r="BB871" s="4"/>
      <c r="BC871" s="4"/>
      <c r="BD871" s="4"/>
      <c r="BE871" s="4"/>
      <c r="BF871" s="4"/>
      <c r="BG871" s="4"/>
      <c r="BH871" s="4"/>
      <c r="BI871" s="4"/>
      <c r="BJ871" s="4"/>
      <c r="BK871" s="4"/>
      <c r="BL871" s="4"/>
      <c r="BM871" s="4"/>
      <c r="BN871" s="4"/>
      <c r="BO871" s="4"/>
      <c r="BP871" s="4"/>
      <c r="BQ871" s="4"/>
      <c r="BR871" s="4"/>
      <c r="BS871" s="4"/>
      <c r="BT871" s="4"/>
      <c r="BU871" s="4"/>
      <c r="BV871" s="4"/>
      <c r="BW871" s="4"/>
    </row>
    <row r="872" spans="1:75" ht="12.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1"/>
      <c r="AA872" s="52"/>
      <c r="AB872" s="58"/>
      <c r="AC872" s="59"/>
      <c r="AD872" s="58"/>
      <c r="AE872" s="58"/>
      <c r="AF872" s="55"/>
      <c r="AG872" s="4"/>
      <c r="AH872" s="4"/>
      <c r="AI872" s="4"/>
      <c r="AJ872" s="4"/>
      <c r="AK872" s="4"/>
      <c r="AL872" s="4"/>
      <c r="AM872" s="4"/>
      <c r="AN872" s="4"/>
      <c r="AO872" s="4"/>
      <c r="AP872" s="4"/>
      <c r="AQ872" s="4"/>
      <c r="AR872" s="4"/>
      <c r="AS872" s="4"/>
      <c r="AT872" s="4"/>
      <c r="AU872" s="4"/>
      <c r="AV872" s="4"/>
      <c r="AW872" s="4"/>
      <c r="AX872" s="4"/>
      <c r="AY872" s="4"/>
      <c r="AZ872" s="4"/>
      <c r="BA872" s="4"/>
      <c r="BB872" s="4"/>
      <c r="BC872" s="4"/>
      <c r="BD872" s="4"/>
      <c r="BE872" s="4"/>
      <c r="BF872" s="4"/>
      <c r="BG872" s="4"/>
      <c r="BH872" s="4"/>
      <c r="BI872" s="4"/>
      <c r="BJ872" s="4"/>
      <c r="BK872" s="4"/>
      <c r="BL872" s="4"/>
      <c r="BM872" s="4"/>
      <c r="BN872" s="4"/>
      <c r="BO872" s="4"/>
      <c r="BP872" s="4"/>
      <c r="BQ872" s="4"/>
      <c r="BR872" s="4"/>
      <c r="BS872" s="4"/>
      <c r="BT872" s="4"/>
      <c r="BU872" s="4"/>
      <c r="BV872" s="4"/>
      <c r="BW872" s="4"/>
    </row>
    <row r="873" spans="1:75" ht="12.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1"/>
      <c r="AA873" s="52"/>
      <c r="AB873" s="58"/>
      <c r="AC873" s="59"/>
      <c r="AD873" s="58"/>
      <c r="AE873" s="58"/>
      <c r="AF873" s="55"/>
      <c r="AG873" s="4"/>
      <c r="AH873" s="4"/>
      <c r="AI873" s="4"/>
      <c r="AJ873" s="4"/>
      <c r="AK873" s="4"/>
      <c r="AL873" s="4"/>
      <c r="AM873" s="4"/>
      <c r="AN873" s="4"/>
      <c r="AO873" s="4"/>
      <c r="AP873" s="4"/>
      <c r="AQ873" s="4"/>
      <c r="AR873" s="4"/>
      <c r="AS873" s="4"/>
      <c r="AT873" s="4"/>
      <c r="AU873" s="4"/>
      <c r="AV873" s="4"/>
      <c r="AW873" s="4"/>
      <c r="AX873" s="4"/>
      <c r="AY873" s="4"/>
      <c r="AZ873" s="4"/>
      <c r="BA873" s="4"/>
      <c r="BB873" s="4"/>
      <c r="BC873" s="4"/>
      <c r="BD873" s="4"/>
      <c r="BE873" s="4"/>
      <c r="BF873" s="4"/>
      <c r="BG873" s="4"/>
      <c r="BH873" s="4"/>
      <c r="BI873" s="4"/>
      <c r="BJ873" s="4"/>
      <c r="BK873" s="4"/>
      <c r="BL873" s="4"/>
      <c r="BM873" s="4"/>
      <c r="BN873" s="4"/>
      <c r="BO873" s="4"/>
      <c r="BP873" s="4"/>
      <c r="BQ873" s="4"/>
      <c r="BR873" s="4"/>
      <c r="BS873" s="4"/>
      <c r="BT873" s="4"/>
      <c r="BU873" s="4"/>
      <c r="BV873" s="4"/>
      <c r="BW873" s="4"/>
    </row>
    <row r="874" spans="1:75" ht="12.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1"/>
      <c r="AA874" s="52"/>
      <c r="AB874" s="58"/>
      <c r="AC874" s="59"/>
      <c r="AD874" s="58"/>
      <c r="AE874" s="58"/>
      <c r="AF874" s="55"/>
      <c r="AG874" s="4"/>
      <c r="AH874" s="4"/>
      <c r="AI874" s="4"/>
      <c r="AJ874" s="4"/>
      <c r="AK874" s="4"/>
      <c r="AL874" s="4"/>
      <c r="AM874" s="4"/>
      <c r="AN874" s="4"/>
      <c r="AO874" s="4"/>
      <c r="AP874" s="4"/>
      <c r="AQ874" s="4"/>
      <c r="AR874" s="4"/>
      <c r="AS874" s="4"/>
      <c r="AT874" s="4"/>
      <c r="AU874" s="4"/>
      <c r="AV874" s="4"/>
      <c r="AW874" s="4"/>
      <c r="AX874" s="4"/>
      <c r="AY874" s="4"/>
      <c r="AZ874" s="4"/>
      <c r="BA874" s="4"/>
      <c r="BB874" s="4"/>
      <c r="BC874" s="4"/>
      <c r="BD874" s="4"/>
      <c r="BE874" s="4"/>
      <c r="BF874" s="4"/>
      <c r="BG874" s="4"/>
      <c r="BH874" s="4"/>
      <c r="BI874" s="4"/>
      <c r="BJ874" s="4"/>
      <c r="BK874" s="4"/>
      <c r="BL874" s="4"/>
      <c r="BM874" s="4"/>
      <c r="BN874" s="4"/>
      <c r="BO874" s="4"/>
      <c r="BP874" s="4"/>
      <c r="BQ874" s="4"/>
      <c r="BR874" s="4"/>
      <c r="BS874" s="4"/>
      <c r="BT874" s="4"/>
      <c r="BU874" s="4"/>
      <c r="BV874" s="4"/>
      <c r="BW874" s="4"/>
    </row>
    <row r="875" spans="1:75" ht="12.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1"/>
      <c r="AA875" s="52"/>
      <c r="AB875" s="58"/>
      <c r="AC875" s="59"/>
      <c r="AD875" s="58"/>
      <c r="AE875" s="58"/>
      <c r="AF875" s="55"/>
      <c r="AG875" s="4"/>
      <c r="AH875" s="4"/>
      <c r="AI875" s="4"/>
      <c r="AJ875" s="4"/>
      <c r="AK875" s="4"/>
      <c r="AL875" s="4"/>
      <c r="AM875" s="4"/>
      <c r="AN875" s="4"/>
      <c r="AO875" s="4"/>
      <c r="AP875" s="4"/>
      <c r="AQ875" s="4"/>
      <c r="AR875" s="4"/>
      <c r="AS875" s="4"/>
      <c r="AT875" s="4"/>
      <c r="AU875" s="4"/>
      <c r="AV875" s="4"/>
      <c r="AW875" s="4"/>
      <c r="AX875" s="4"/>
      <c r="AY875" s="4"/>
      <c r="AZ875" s="4"/>
      <c r="BA875" s="4"/>
      <c r="BB875" s="4"/>
      <c r="BC875" s="4"/>
      <c r="BD875" s="4"/>
      <c r="BE875" s="4"/>
      <c r="BF875" s="4"/>
      <c r="BG875" s="4"/>
      <c r="BH875" s="4"/>
      <c r="BI875" s="4"/>
      <c r="BJ875" s="4"/>
      <c r="BK875" s="4"/>
      <c r="BL875" s="4"/>
      <c r="BM875" s="4"/>
      <c r="BN875" s="4"/>
      <c r="BO875" s="4"/>
      <c r="BP875" s="4"/>
      <c r="BQ875" s="4"/>
      <c r="BR875" s="4"/>
      <c r="BS875" s="4"/>
      <c r="BT875" s="4"/>
      <c r="BU875" s="4"/>
      <c r="BV875" s="4"/>
      <c r="BW875" s="4"/>
    </row>
    <row r="876" spans="1:75" ht="12.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1"/>
      <c r="AA876" s="52"/>
      <c r="AB876" s="58"/>
      <c r="AC876" s="59"/>
      <c r="AD876" s="58"/>
      <c r="AE876" s="58"/>
      <c r="AF876" s="55"/>
      <c r="AG876" s="4"/>
      <c r="AH876" s="4"/>
      <c r="AI876" s="4"/>
      <c r="AJ876" s="4"/>
      <c r="AK876" s="4"/>
      <c r="AL876" s="4"/>
      <c r="AM876" s="4"/>
      <c r="AN876" s="4"/>
      <c r="AO876" s="4"/>
      <c r="AP876" s="4"/>
      <c r="AQ876" s="4"/>
      <c r="AR876" s="4"/>
      <c r="AS876" s="4"/>
      <c r="AT876" s="4"/>
      <c r="AU876" s="4"/>
      <c r="AV876" s="4"/>
      <c r="AW876" s="4"/>
      <c r="AX876" s="4"/>
      <c r="AY876" s="4"/>
      <c r="AZ876" s="4"/>
      <c r="BA876" s="4"/>
      <c r="BB876" s="4"/>
      <c r="BC876" s="4"/>
      <c r="BD876" s="4"/>
      <c r="BE876" s="4"/>
      <c r="BF876" s="4"/>
      <c r="BG876" s="4"/>
      <c r="BH876" s="4"/>
      <c r="BI876" s="4"/>
      <c r="BJ876" s="4"/>
      <c r="BK876" s="4"/>
      <c r="BL876" s="4"/>
      <c r="BM876" s="4"/>
      <c r="BN876" s="4"/>
      <c r="BO876" s="4"/>
      <c r="BP876" s="4"/>
      <c r="BQ876" s="4"/>
      <c r="BR876" s="4"/>
      <c r="BS876" s="4"/>
      <c r="BT876" s="4"/>
      <c r="BU876" s="4"/>
      <c r="BV876" s="4"/>
      <c r="BW876" s="4"/>
    </row>
    <row r="877" spans="1:75" ht="12.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1"/>
      <c r="AA877" s="52"/>
      <c r="AB877" s="58"/>
      <c r="AC877" s="59"/>
      <c r="AD877" s="58"/>
      <c r="AE877" s="58"/>
      <c r="AF877" s="55"/>
      <c r="AG877" s="4"/>
      <c r="AH877" s="4"/>
      <c r="AI877" s="4"/>
      <c r="AJ877" s="4"/>
      <c r="AK877" s="4"/>
      <c r="AL877" s="4"/>
      <c r="AM877" s="4"/>
      <c r="AN877" s="4"/>
      <c r="AO877" s="4"/>
      <c r="AP877" s="4"/>
      <c r="AQ877" s="4"/>
      <c r="AR877" s="4"/>
      <c r="AS877" s="4"/>
      <c r="AT877" s="4"/>
      <c r="AU877" s="4"/>
      <c r="AV877" s="4"/>
      <c r="AW877" s="4"/>
      <c r="AX877" s="4"/>
      <c r="AY877" s="4"/>
      <c r="AZ877" s="4"/>
      <c r="BA877" s="4"/>
      <c r="BB877" s="4"/>
      <c r="BC877" s="4"/>
      <c r="BD877" s="4"/>
      <c r="BE877" s="4"/>
      <c r="BF877" s="4"/>
      <c r="BG877" s="4"/>
      <c r="BH877" s="4"/>
      <c r="BI877" s="4"/>
      <c r="BJ877" s="4"/>
      <c r="BK877" s="4"/>
      <c r="BL877" s="4"/>
      <c r="BM877" s="4"/>
      <c r="BN877" s="4"/>
      <c r="BO877" s="4"/>
      <c r="BP877" s="4"/>
      <c r="BQ877" s="4"/>
      <c r="BR877" s="4"/>
      <c r="BS877" s="4"/>
      <c r="BT877" s="4"/>
      <c r="BU877" s="4"/>
      <c r="BV877" s="4"/>
      <c r="BW877" s="4"/>
    </row>
    <row r="878" spans="1:75" ht="12.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1"/>
      <c r="AA878" s="52"/>
      <c r="AB878" s="58"/>
      <c r="AC878" s="59"/>
      <c r="AD878" s="58"/>
      <c r="AE878" s="58"/>
      <c r="AF878" s="55"/>
      <c r="AG878" s="4"/>
      <c r="AH878" s="4"/>
      <c r="AI878" s="4"/>
      <c r="AJ878" s="4"/>
      <c r="AK878" s="4"/>
      <c r="AL878" s="4"/>
      <c r="AM878" s="4"/>
      <c r="AN878" s="4"/>
      <c r="AO878" s="4"/>
      <c r="AP878" s="4"/>
      <c r="AQ878" s="4"/>
      <c r="AR878" s="4"/>
      <c r="AS878" s="4"/>
      <c r="AT878" s="4"/>
      <c r="AU878" s="4"/>
      <c r="AV878" s="4"/>
      <c r="AW878" s="4"/>
      <c r="AX878" s="4"/>
      <c r="AY878" s="4"/>
      <c r="AZ878" s="4"/>
      <c r="BA878" s="4"/>
      <c r="BB878" s="4"/>
      <c r="BC878" s="4"/>
      <c r="BD878" s="4"/>
      <c r="BE878" s="4"/>
      <c r="BF878" s="4"/>
      <c r="BG878" s="4"/>
      <c r="BH878" s="4"/>
      <c r="BI878" s="4"/>
      <c r="BJ878" s="4"/>
      <c r="BK878" s="4"/>
      <c r="BL878" s="4"/>
      <c r="BM878" s="4"/>
      <c r="BN878" s="4"/>
      <c r="BO878" s="4"/>
      <c r="BP878" s="4"/>
      <c r="BQ878" s="4"/>
      <c r="BR878" s="4"/>
      <c r="BS878" s="4"/>
      <c r="BT878" s="4"/>
      <c r="BU878" s="4"/>
      <c r="BV878" s="4"/>
      <c r="BW878" s="4"/>
    </row>
    <row r="879" spans="1:75" ht="12.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1"/>
      <c r="AA879" s="52"/>
      <c r="AB879" s="58"/>
      <c r="AC879" s="59"/>
      <c r="AD879" s="58"/>
      <c r="AE879" s="58"/>
      <c r="AF879" s="55"/>
      <c r="AG879" s="4"/>
      <c r="AH879" s="4"/>
      <c r="AI879" s="4"/>
      <c r="AJ879" s="4"/>
      <c r="AK879" s="4"/>
      <c r="AL879" s="4"/>
      <c r="AM879" s="4"/>
      <c r="AN879" s="4"/>
      <c r="AO879" s="4"/>
      <c r="AP879" s="4"/>
      <c r="AQ879" s="4"/>
      <c r="AR879" s="4"/>
      <c r="AS879" s="4"/>
      <c r="AT879" s="4"/>
      <c r="AU879" s="4"/>
      <c r="AV879" s="4"/>
      <c r="AW879" s="4"/>
      <c r="AX879" s="4"/>
      <c r="AY879" s="4"/>
      <c r="AZ879" s="4"/>
      <c r="BA879" s="4"/>
      <c r="BB879" s="4"/>
      <c r="BC879" s="4"/>
      <c r="BD879" s="4"/>
      <c r="BE879" s="4"/>
      <c r="BF879" s="4"/>
      <c r="BG879" s="4"/>
      <c r="BH879" s="4"/>
      <c r="BI879" s="4"/>
      <c r="BJ879" s="4"/>
      <c r="BK879" s="4"/>
      <c r="BL879" s="4"/>
      <c r="BM879" s="4"/>
      <c r="BN879" s="4"/>
      <c r="BO879" s="4"/>
      <c r="BP879" s="4"/>
      <c r="BQ879" s="4"/>
      <c r="BR879" s="4"/>
      <c r="BS879" s="4"/>
      <c r="BT879" s="4"/>
      <c r="BU879" s="4"/>
      <c r="BV879" s="4"/>
      <c r="BW879" s="4"/>
    </row>
    <row r="880" spans="1:75" ht="12.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1"/>
      <c r="AA880" s="52"/>
      <c r="AB880" s="58"/>
      <c r="AC880" s="59"/>
      <c r="AD880" s="58"/>
      <c r="AE880" s="58"/>
      <c r="AF880" s="55"/>
      <c r="AG880" s="4"/>
      <c r="AH880" s="4"/>
      <c r="AI880" s="4"/>
      <c r="AJ880" s="4"/>
      <c r="AK880" s="4"/>
      <c r="AL880" s="4"/>
      <c r="AM880" s="4"/>
      <c r="AN880" s="4"/>
      <c r="AO880" s="4"/>
      <c r="AP880" s="4"/>
      <c r="AQ880" s="4"/>
      <c r="AR880" s="4"/>
      <c r="AS880" s="4"/>
      <c r="AT880" s="4"/>
      <c r="AU880" s="4"/>
      <c r="AV880" s="4"/>
      <c r="AW880" s="4"/>
      <c r="AX880" s="4"/>
      <c r="AY880" s="4"/>
      <c r="AZ880" s="4"/>
      <c r="BA880" s="4"/>
      <c r="BB880" s="4"/>
      <c r="BC880" s="4"/>
      <c r="BD880" s="4"/>
      <c r="BE880" s="4"/>
      <c r="BF880" s="4"/>
      <c r="BG880" s="4"/>
      <c r="BH880" s="4"/>
      <c r="BI880" s="4"/>
      <c r="BJ880" s="4"/>
      <c r="BK880" s="4"/>
      <c r="BL880" s="4"/>
      <c r="BM880" s="4"/>
      <c r="BN880" s="4"/>
      <c r="BO880" s="4"/>
      <c r="BP880" s="4"/>
      <c r="BQ880" s="4"/>
      <c r="BR880" s="4"/>
      <c r="BS880" s="4"/>
      <c r="BT880" s="4"/>
      <c r="BU880" s="4"/>
      <c r="BV880" s="4"/>
      <c r="BW880" s="4"/>
    </row>
    <row r="881" spans="1:75" ht="12.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1"/>
      <c r="AA881" s="52"/>
      <c r="AB881" s="58"/>
      <c r="AC881" s="59"/>
      <c r="AD881" s="58"/>
      <c r="AE881" s="58"/>
      <c r="AF881" s="55"/>
      <c r="AG881" s="4"/>
      <c r="AH881" s="4"/>
      <c r="AI881" s="4"/>
      <c r="AJ881" s="4"/>
      <c r="AK881" s="4"/>
      <c r="AL881" s="4"/>
      <c r="AM881" s="4"/>
      <c r="AN881" s="4"/>
      <c r="AO881" s="4"/>
      <c r="AP881" s="4"/>
      <c r="AQ881" s="4"/>
      <c r="AR881" s="4"/>
      <c r="AS881" s="4"/>
      <c r="AT881" s="4"/>
      <c r="AU881" s="4"/>
      <c r="AV881" s="4"/>
      <c r="AW881" s="4"/>
      <c r="AX881" s="4"/>
      <c r="AY881" s="4"/>
      <c r="AZ881" s="4"/>
      <c r="BA881" s="4"/>
      <c r="BB881" s="4"/>
      <c r="BC881" s="4"/>
      <c r="BD881" s="4"/>
      <c r="BE881" s="4"/>
      <c r="BF881" s="4"/>
      <c r="BG881" s="4"/>
      <c r="BH881" s="4"/>
      <c r="BI881" s="4"/>
      <c r="BJ881" s="4"/>
      <c r="BK881" s="4"/>
      <c r="BL881" s="4"/>
      <c r="BM881" s="4"/>
      <c r="BN881" s="4"/>
      <c r="BO881" s="4"/>
      <c r="BP881" s="4"/>
      <c r="BQ881" s="4"/>
      <c r="BR881" s="4"/>
      <c r="BS881" s="4"/>
      <c r="BT881" s="4"/>
      <c r="BU881" s="4"/>
      <c r="BV881" s="4"/>
      <c r="BW881" s="4"/>
    </row>
    <row r="882" spans="1:75" ht="12.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1"/>
      <c r="AA882" s="52"/>
      <c r="AB882" s="58"/>
      <c r="AC882" s="59"/>
      <c r="AD882" s="58"/>
      <c r="AE882" s="58"/>
      <c r="AF882" s="55"/>
      <c r="AG882" s="4"/>
      <c r="AH882" s="4"/>
      <c r="AI882" s="4"/>
      <c r="AJ882" s="4"/>
      <c r="AK882" s="4"/>
      <c r="AL882" s="4"/>
      <c r="AM882" s="4"/>
      <c r="AN882" s="4"/>
      <c r="AO882" s="4"/>
      <c r="AP882" s="4"/>
      <c r="AQ882" s="4"/>
      <c r="AR882" s="4"/>
      <c r="AS882" s="4"/>
      <c r="AT882" s="4"/>
      <c r="AU882" s="4"/>
      <c r="AV882" s="4"/>
      <c r="AW882" s="4"/>
      <c r="AX882" s="4"/>
      <c r="AY882" s="4"/>
      <c r="AZ882" s="4"/>
      <c r="BA882" s="4"/>
      <c r="BB882" s="4"/>
      <c r="BC882" s="4"/>
      <c r="BD882" s="4"/>
      <c r="BE882" s="4"/>
      <c r="BF882" s="4"/>
      <c r="BG882" s="4"/>
      <c r="BH882" s="4"/>
      <c r="BI882" s="4"/>
      <c r="BJ882" s="4"/>
      <c r="BK882" s="4"/>
      <c r="BL882" s="4"/>
      <c r="BM882" s="4"/>
      <c r="BN882" s="4"/>
      <c r="BO882" s="4"/>
      <c r="BP882" s="4"/>
      <c r="BQ882" s="4"/>
      <c r="BR882" s="4"/>
      <c r="BS882" s="4"/>
      <c r="BT882" s="4"/>
      <c r="BU882" s="4"/>
      <c r="BV882" s="4"/>
      <c r="BW882" s="4"/>
    </row>
    <row r="883" spans="1:75" ht="12.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1"/>
      <c r="AA883" s="52"/>
      <c r="AB883" s="58"/>
      <c r="AC883" s="59"/>
      <c r="AD883" s="58"/>
      <c r="AE883" s="58"/>
      <c r="AF883" s="55"/>
      <c r="AG883" s="4"/>
      <c r="AH883" s="4"/>
      <c r="AI883" s="4"/>
      <c r="AJ883" s="4"/>
      <c r="AK883" s="4"/>
      <c r="AL883" s="4"/>
      <c r="AM883" s="4"/>
      <c r="AN883" s="4"/>
      <c r="AO883" s="4"/>
      <c r="AP883" s="4"/>
      <c r="AQ883" s="4"/>
      <c r="AR883" s="4"/>
      <c r="AS883" s="4"/>
      <c r="AT883" s="4"/>
      <c r="AU883" s="4"/>
      <c r="AV883" s="4"/>
      <c r="AW883" s="4"/>
      <c r="AX883" s="4"/>
      <c r="AY883" s="4"/>
      <c r="AZ883" s="4"/>
      <c r="BA883" s="4"/>
      <c r="BB883" s="4"/>
      <c r="BC883" s="4"/>
      <c r="BD883" s="4"/>
      <c r="BE883" s="4"/>
      <c r="BF883" s="4"/>
      <c r="BG883" s="4"/>
      <c r="BH883" s="4"/>
      <c r="BI883" s="4"/>
      <c r="BJ883" s="4"/>
      <c r="BK883" s="4"/>
      <c r="BL883" s="4"/>
      <c r="BM883" s="4"/>
      <c r="BN883" s="4"/>
      <c r="BO883" s="4"/>
      <c r="BP883" s="4"/>
      <c r="BQ883" s="4"/>
      <c r="BR883" s="4"/>
      <c r="BS883" s="4"/>
      <c r="BT883" s="4"/>
      <c r="BU883" s="4"/>
      <c r="BV883" s="4"/>
      <c r="BW883" s="4"/>
    </row>
    <row r="884" spans="1:75" ht="12.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1"/>
      <c r="AA884" s="52"/>
      <c r="AB884" s="58"/>
      <c r="AC884" s="59"/>
      <c r="AD884" s="58"/>
      <c r="AE884" s="58"/>
      <c r="AF884" s="55"/>
      <c r="AG884" s="4"/>
      <c r="AH884" s="4"/>
      <c r="AI884" s="4"/>
      <c r="AJ884" s="4"/>
      <c r="AK884" s="4"/>
      <c r="AL884" s="4"/>
      <c r="AM884" s="4"/>
      <c r="AN884" s="4"/>
      <c r="AO884" s="4"/>
      <c r="AP884" s="4"/>
      <c r="AQ884" s="4"/>
      <c r="AR884" s="4"/>
      <c r="AS884" s="4"/>
      <c r="AT884" s="4"/>
      <c r="AU884" s="4"/>
      <c r="AV884" s="4"/>
      <c r="AW884" s="4"/>
      <c r="AX884" s="4"/>
      <c r="AY884" s="4"/>
      <c r="AZ884" s="4"/>
      <c r="BA884" s="4"/>
      <c r="BB884" s="4"/>
      <c r="BC884" s="4"/>
      <c r="BD884" s="4"/>
      <c r="BE884" s="4"/>
      <c r="BF884" s="4"/>
      <c r="BG884" s="4"/>
      <c r="BH884" s="4"/>
      <c r="BI884" s="4"/>
      <c r="BJ884" s="4"/>
      <c r="BK884" s="4"/>
      <c r="BL884" s="4"/>
      <c r="BM884" s="4"/>
      <c r="BN884" s="4"/>
      <c r="BO884" s="4"/>
      <c r="BP884" s="4"/>
      <c r="BQ884" s="4"/>
      <c r="BR884" s="4"/>
      <c r="BS884" s="4"/>
      <c r="BT884" s="4"/>
      <c r="BU884" s="4"/>
      <c r="BV884" s="4"/>
      <c r="BW884" s="4"/>
    </row>
    <row r="885" spans="1:75" ht="12.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1"/>
      <c r="AA885" s="52"/>
      <c r="AB885" s="58"/>
      <c r="AC885" s="59"/>
      <c r="AD885" s="58"/>
      <c r="AE885" s="58"/>
      <c r="AF885" s="55"/>
      <c r="AG885" s="4"/>
      <c r="AH885" s="4"/>
      <c r="AI885" s="4"/>
      <c r="AJ885" s="4"/>
      <c r="AK885" s="4"/>
      <c r="AL885" s="4"/>
      <c r="AM885" s="4"/>
      <c r="AN885" s="4"/>
      <c r="AO885" s="4"/>
      <c r="AP885" s="4"/>
      <c r="AQ885" s="4"/>
      <c r="AR885" s="4"/>
      <c r="AS885" s="4"/>
      <c r="AT885" s="4"/>
      <c r="AU885" s="4"/>
      <c r="AV885" s="4"/>
      <c r="AW885" s="4"/>
      <c r="AX885" s="4"/>
      <c r="AY885" s="4"/>
      <c r="AZ885" s="4"/>
      <c r="BA885" s="4"/>
      <c r="BB885" s="4"/>
      <c r="BC885" s="4"/>
      <c r="BD885" s="4"/>
      <c r="BE885" s="4"/>
      <c r="BF885" s="4"/>
      <c r="BG885" s="4"/>
      <c r="BH885" s="4"/>
      <c r="BI885" s="4"/>
      <c r="BJ885" s="4"/>
      <c r="BK885" s="4"/>
      <c r="BL885" s="4"/>
      <c r="BM885" s="4"/>
      <c r="BN885" s="4"/>
      <c r="BO885" s="4"/>
      <c r="BP885" s="4"/>
      <c r="BQ885" s="4"/>
      <c r="BR885" s="4"/>
      <c r="BS885" s="4"/>
      <c r="BT885" s="4"/>
      <c r="BU885" s="4"/>
      <c r="BV885" s="4"/>
      <c r="BW885" s="4"/>
    </row>
    <row r="886" spans="1:75" ht="12.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1"/>
      <c r="AA886" s="52"/>
      <c r="AB886" s="58"/>
      <c r="AC886" s="59"/>
      <c r="AD886" s="58"/>
      <c r="AE886" s="58"/>
      <c r="AF886" s="55"/>
      <c r="AG886" s="4"/>
      <c r="AH886" s="4"/>
      <c r="AI886" s="4"/>
      <c r="AJ886" s="4"/>
      <c r="AK886" s="4"/>
      <c r="AL886" s="4"/>
      <c r="AM886" s="4"/>
      <c r="AN886" s="4"/>
      <c r="AO886" s="4"/>
      <c r="AP886" s="4"/>
      <c r="AQ886" s="4"/>
      <c r="AR886" s="4"/>
      <c r="AS886" s="4"/>
      <c r="AT886" s="4"/>
      <c r="AU886" s="4"/>
      <c r="AV886" s="4"/>
      <c r="AW886" s="4"/>
      <c r="AX886" s="4"/>
      <c r="AY886" s="4"/>
      <c r="AZ886" s="4"/>
      <c r="BA886" s="4"/>
      <c r="BB886" s="4"/>
      <c r="BC886" s="4"/>
      <c r="BD886" s="4"/>
      <c r="BE886" s="4"/>
      <c r="BF886" s="4"/>
      <c r="BG886" s="4"/>
      <c r="BH886" s="4"/>
      <c r="BI886" s="4"/>
      <c r="BJ886" s="4"/>
      <c r="BK886" s="4"/>
      <c r="BL886" s="4"/>
      <c r="BM886" s="4"/>
      <c r="BN886" s="4"/>
      <c r="BO886" s="4"/>
      <c r="BP886" s="4"/>
      <c r="BQ886" s="4"/>
      <c r="BR886" s="4"/>
      <c r="BS886" s="4"/>
      <c r="BT886" s="4"/>
      <c r="BU886" s="4"/>
      <c r="BV886" s="4"/>
      <c r="BW886" s="4"/>
    </row>
    <row r="887" spans="1:75" ht="12.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1"/>
      <c r="AA887" s="52"/>
      <c r="AB887" s="58"/>
      <c r="AC887" s="59"/>
      <c r="AD887" s="58"/>
      <c r="AE887" s="58"/>
      <c r="AF887" s="55"/>
      <c r="AG887" s="4"/>
      <c r="AH887" s="4"/>
      <c r="AI887" s="4"/>
      <c r="AJ887" s="4"/>
      <c r="AK887" s="4"/>
      <c r="AL887" s="4"/>
      <c r="AM887" s="4"/>
      <c r="AN887" s="4"/>
      <c r="AO887" s="4"/>
      <c r="AP887" s="4"/>
      <c r="AQ887" s="4"/>
      <c r="AR887" s="4"/>
      <c r="AS887" s="4"/>
      <c r="AT887" s="4"/>
      <c r="AU887" s="4"/>
      <c r="AV887" s="4"/>
      <c r="AW887" s="4"/>
      <c r="AX887" s="4"/>
      <c r="AY887" s="4"/>
      <c r="AZ887" s="4"/>
      <c r="BA887" s="4"/>
      <c r="BB887" s="4"/>
      <c r="BC887" s="4"/>
      <c r="BD887" s="4"/>
      <c r="BE887" s="4"/>
      <c r="BF887" s="4"/>
      <c r="BG887" s="4"/>
      <c r="BH887" s="4"/>
      <c r="BI887" s="4"/>
      <c r="BJ887" s="4"/>
      <c r="BK887" s="4"/>
      <c r="BL887" s="4"/>
      <c r="BM887" s="4"/>
      <c r="BN887" s="4"/>
      <c r="BO887" s="4"/>
      <c r="BP887" s="4"/>
      <c r="BQ887" s="4"/>
      <c r="BR887" s="4"/>
      <c r="BS887" s="4"/>
      <c r="BT887" s="4"/>
      <c r="BU887" s="4"/>
      <c r="BV887" s="4"/>
      <c r="BW887" s="4"/>
    </row>
    <row r="888" spans="1:75" ht="12.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1"/>
      <c r="AA888" s="52"/>
      <c r="AB888" s="58"/>
      <c r="AC888" s="59"/>
      <c r="AD888" s="58"/>
      <c r="AE888" s="58"/>
      <c r="AF888" s="55"/>
      <c r="AG888" s="4"/>
      <c r="AH888" s="4"/>
      <c r="AI888" s="4"/>
      <c r="AJ888" s="4"/>
      <c r="AK888" s="4"/>
      <c r="AL888" s="4"/>
      <c r="AM888" s="4"/>
      <c r="AN888" s="4"/>
      <c r="AO888" s="4"/>
      <c r="AP888" s="4"/>
      <c r="AQ888" s="4"/>
      <c r="AR888" s="4"/>
      <c r="AS888" s="4"/>
      <c r="AT888" s="4"/>
      <c r="AU888" s="4"/>
      <c r="AV888" s="4"/>
      <c r="AW888" s="4"/>
      <c r="AX888" s="4"/>
      <c r="AY888" s="4"/>
      <c r="AZ888" s="4"/>
      <c r="BA888" s="4"/>
      <c r="BB888" s="4"/>
      <c r="BC888" s="4"/>
      <c r="BD888" s="4"/>
      <c r="BE888" s="4"/>
      <c r="BF888" s="4"/>
      <c r="BG888" s="4"/>
      <c r="BH888" s="4"/>
      <c r="BI888" s="4"/>
      <c r="BJ888" s="4"/>
      <c r="BK888" s="4"/>
      <c r="BL888" s="4"/>
      <c r="BM888" s="4"/>
      <c r="BN888" s="4"/>
      <c r="BO888" s="4"/>
      <c r="BP888" s="4"/>
      <c r="BQ888" s="4"/>
      <c r="BR888" s="4"/>
      <c r="BS888" s="4"/>
      <c r="BT888" s="4"/>
      <c r="BU888" s="4"/>
      <c r="BV888" s="4"/>
      <c r="BW888" s="4"/>
    </row>
    <row r="889" spans="1:75" ht="12.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1"/>
      <c r="AA889" s="52"/>
      <c r="AB889" s="58"/>
      <c r="AC889" s="59"/>
      <c r="AD889" s="58"/>
      <c r="AE889" s="58"/>
      <c r="AF889" s="55"/>
      <c r="AG889" s="4"/>
      <c r="AH889" s="4"/>
      <c r="AI889" s="4"/>
      <c r="AJ889" s="4"/>
      <c r="AK889" s="4"/>
      <c r="AL889" s="4"/>
      <c r="AM889" s="4"/>
      <c r="AN889" s="4"/>
      <c r="AO889" s="4"/>
      <c r="AP889" s="4"/>
      <c r="AQ889" s="4"/>
      <c r="AR889" s="4"/>
      <c r="AS889" s="4"/>
      <c r="AT889" s="4"/>
      <c r="AU889" s="4"/>
      <c r="AV889" s="4"/>
      <c r="AW889" s="4"/>
      <c r="AX889" s="4"/>
      <c r="AY889" s="4"/>
      <c r="AZ889" s="4"/>
      <c r="BA889" s="4"/>
      <c r="BB889" s="4"/>
      <c r="BC889" s="4"/>
      <c r="BD889" s="4"/>
      <c r="BE889" s="4"/>
      <c r="BF889" s="4"/>
      <c r="BG889" s="4"/>
      <c r="BH889" s="4"/>
      <c r="BI889" s="4"/>
      <c r="BJ889" s="4"/>
      <c r="BK889" s="4"/>
      <c r="BL889" s="4"/>
      <c r="BM889" s="4"/>
      <c r="BN889" s="4"/>
      <c r="BO889" s="4"/>
      <c r="BP889" s="4"/>
      <c r="BQ889" s="4"/>
      <c r="BR889" s="4"/>
      <c r="BS889" s="4"/>
      <c r="BT889" s="4"/>
      <c r="BU889" s="4"/>
      <c r="BV889" s="4"/>
      <c r="BW889" s="4"/>
    </row>
    <row r="890" spans="1:75" ht="12.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1"/>
      <c r="AA890" s="52"/>
      <c r="AB890" s="58"/>
      <c r="AC890" s="59"/>
      <c r="AD890" s="58"/>
      <c r="AE890" s="58"/>
      <c r="AF890" s="55"/>
      <c r="AG890" s="4"/>
      <c r="AH890" s="4"/>
      <c r="AI890" s="4"/>
      <c r="AJ890" s="4"/>
      <c r="AK890" s="4"/>
      <c r="AL890" s="4"/>
      <c r="AM890" s="4"/>
      <c r="AN890" s="4"/>
      <c r="AO890" s="4"/>
      <c r="AP890" s="4"/>
      <c r="AQ890" s="4"/>
      <c r="AR890" s="4"/>
      <c r="AS890" s="4"/>
      <c r="AT890" s="4"/>
      <c r="AU890" s="4"/>
      <c r="AV890" s="4"/>
      <c r="AW890" s="4"/>
      <c r="AX890" s="4"/>
      <c r="AY890" s="4"/>
      <c r="AZ890" s="4"/>
      <c r="BA890" s="4"/>
      <c r="BB890" s="4"/>
      <c r="BC890" s="4"/>
      <c r="BD890" s="4"/>
      <c r="BE890" s="4"/>
      <c r="BF890" s="4"/>
      <c r="BG890" s="4"/>
      <c r="BH890" s="4"/>
      <c r="BI890" s="4"/>
      <c r="BJ890" s="4"/>
      <c r="BK890" s="4"/>
      <c r="BL890" s="4"/>
      <c r="BM890" s="4"/>
      <c r="BN890" s="4"/>
      <c r="BO890" s="4"/>
      <c r="BP890" s="4"/>
      <c r="BQ890" s="4"/>
      <c r="BR890" s="4"/>
      <c r="BS890" s="4"/>
      <c r="BT890" s="4"/>
      <c r="BU890" s="4"/>
      <c r="BV890" s="4"/>
      <c r="BW890" s="4"/>
    </row>
    <row r="891" spans="1:75" ht="12.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1"/>
      <c r="AA891" s="52"/>
      <c r="AB891" s="58"/>
      <c r="AC891" s="59"/>
      <c r="AD891" s="58"/>
      <c r="AE891" s="58"/>
      <c r="AF891" s="55"/>
      <c r="AG891" s="4"/>
      <c r="AH891" s="4"/>
      <c r="AI891" s="4"/>
      <c r="AJ891" s="4"/>
      <c r="AK891" s="4"/>
      <c r="AL891" s="4"/>
      <c r="AM891" s="4"/>
      <c r="AN891" s="4"/>
      <c r="AO891" s="4"/>
      <c r="AP891" s="4"/>
      <c r="AQ891" s="4"/>
      <c r="AR891" s="4"/>
      <c r="AS891" s="4"/>
      <c r="AT891" s="4"/>
      <c r="AU891" s="4"/>
      <c r="AV891" s="4"/>
      <c r="AW891" s="4"/>
      <c r="AX891" s="4"/>
      <c r="AY891" s="4"/>
      <c r="AZ891" s="4"/>
      <c r="BA891" s="4"/>
      <c r="BB891" s="4"/>
      <c r="BC891" s="4"/>
      <c r="BD891" s="4"/>
      <c r="BE891" s="4"/>
      <c r="BF891" s="4"/>
      <c r="BG891" s="4"/>
      <c r="BH891" s="4"/>
      <c r="BI891" s="4"/>
      <c r="BJ891" s="4"/>
      <c r="BK891" s="4"/>
      <c r="BL891" s="4"/>
      <c r="BM891" s="4"/>
      <c r="BN891" s="4"/>
      <c r="BO891" s="4"/>
      <c r="BP891" s="4"/>
      <c r="BQ891" s="4"/>
      <c r="BR891" s="4"/>
      <c r="BS891" s="4"/>
      <c r="BT891" s="4"/>
      <c r="BU891" s="4"/>
      <c r="BV891" s="4"/>
      <c r="BW891" s="4"/>
    </row>
    <row r="892" spans="1:75" ht="12.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1"/>
      <c r="AA892" s="52"/>
      <c r="AB892" s="58"/>
      <c r="AC892" s="59"/>
      <c r="AD892" s="58"/>
      <c r="AE892" s="58"/>
      <c r="AF892" s="55"/>
      <c r="AG892" s="4"/>
      <c r="AH892" s="4"/>
      <c r="AI892" s="4"/>
      <c r="AJ892" s="4"/>
      <c r="AK892" s="4"/>
      <c r="AL892" s="4"/>
      <c r="AM892" s="4"/>
      <c r="AN892" s="4"/>
      <c r="AO892" s="4"/>
      <c r="AP892" s="4"/>
      <c r="AQ892" s="4"/>
      <c r="AR892" s="4"/>
      <c r="AS892" s="4"/>
      <c r="AT892" s="4"/>
      <c r="AU892" s="4"/>
      <c r="AV892" s="4"/>
      <c r="AW892" s="4"/>
      <c r="AX892" s="4"/>
      <c r="AY892" s="4"/>
      <c r="AZ892" s="4"/>
      <c r="BA892" s="4"/>
      <c r="BB892" s="4"/>
      <c r="BC892" s="4"/>
      <c r="BD892" s="4"/>
      <c r="BE892" s="4"/>
      <c r="BF892" s="4"/>
      <c r="BG892" s="4"/>
      <c r="BH892" s="4"/>
      <c r="BI892" s="4"/>
      <c r="BJ892" s="4"/>
      <c r="BK892" s="4"/>
      <c r="BL892" s="4"/>
      <c r="BM892" s="4"/>
      <c r="BN892" s="4"/>
      <c r="BO892" s="4"/>
      <c r="BP892" s="4"/>
      <c r="BQ892" s="4"/>
      <c r="BR892" s="4"/>
      <c r="BS892" s="4"/>
      <c r="BT892" s="4"/>
      <c r="BU892" s="4"/>
      <c r="BV892" s="4"/>
      <c r="BW892" s="4"/>
    </row>
    <row r="893" spans="1:75" ht="12.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1"/>
      <c r="AA893" s="52"/>
      <c r="AB893" s="58"/>
      <c r="AC893" s="59"/>
      <c r="AD893" s="58"/>
      <c r="AE893" s="58"/>
      <c r="AF893" s="55"/>
      <c r="AG893" s="4"/>
      <c r="AH893" s="4"/>
      <c r="AI893" s="4"/>
      <c r="AJ893" s="4"/>
      <c r="AK893" s="4"/>
      <c r="AL893" s="4"/>
      <c r="AM893" s="4"/>
      <c r="AN893" s="4"/>
      <c r="AO893" s="4"/>
      <c r="AP893" s="4"/>
      <c r="AQ893" s="4"/>
      <c r="AR893" s="4"/>
      <c r="AS893" s="4"/>
      <c r="AT893" s="4"/>
      <c r="AU893" s="4"/>
      <c r="AV893" s="4"/>
      <c r="AW893" s="4"/>
      <c r="AX893" s="4"/>
      <c r="AY893" s="4"/>
      <c r="AZ893" s="4"/>
      <c r="BA893" s="4"/>
      <c r="BB893" s="4"/>
      <c r="BC893" s="4"/>
      <c r="BD893" s="4"/>
      <c r="BE893" s="4"/>
      <c r="BF893" s="4"/>
      <c r="BG893" s="4"/>
      <c r="BH893" s="4"/>
      <c r="BI893" s="4"/>
      <c r="BJ893" s="4"/>
      <c r="BK893" s="4"/>
      <c r="BL893" s="4"/>
      <c r="BM893" s="4"/>
      <c r="BN893" s="4"/>
      <c r="BO893" s="4"/>
      <c r="BP893" s="4"/>
      <c r="BQ893" s="4"/>
      <c r="BR893" s="4"/>
      <c r="BS893" s="4"/>
      <c r="BT893" s="4"/>
      <c r="BU893" s="4"/>
      <c r="BV893" s="4"/>
      <c r="BW893" s="4"/>
    </row>
    <row r="894" spans="1:75" ht="12.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1"/>
      <c r="AA894" s="52"/>
      <c r="AB894" s="58"/>
      <c r="AC894" s="59"/>
      <c r="AD894" s="58"/>
      <c r="AE894" s="58"/>
      <c r="AF894" s="55"/>
      <c r="AG894" s="4"/>
      <c r="AH894" s="4"/>
      <c r="AI894" s="4"/>
      <c r="AJ894" s="4"/>
      <c r="AK894" s="4"/>
      <c r="AL894" s="4"/>
      <c r="AM894" s="4"/>
      <c r="AN894" s="4"/>
      <c r="AO894" s="4"/>
      <c r="AP894" s="4"/>
      <c r="AQ894" s="4"/>
      <c r="AR894" s="4"/>
      <c r="AS894" s="4"/>
      <c r="AT894" s="4"/>
      <c r="AU894" s="4"/>
      <c r="AV894" s="4"/>
      <c r="AW894" s="4"/>
      <c r="AX894" s="4"/>
      <c r="AY894" s="4"/>
      <c r="AZ894" s="4"/>
      <c r="BA894" s="4"/>
      <c r="BB894" s="4"/>
      <c r="BC894" s="4"/>
      <c r="BD894" s="4"/>
      <c r="BE894" s="4"/>
      <c r="BF894" s="4"/>
      <c r="BG894" s="4"/>
      <c r="BH894" s="4"/>
      <c r="BI894" s="4"/>
      <c r="BJ894" s="4"/>
      <c r="BK894" s="4"/>
      <c r="BL894" s="4"/>
      <c r="BM894" s="4"/>
      <c r="BN894" s="4"/>
      <c r="BO894" s="4"/>
      <c r="BP894" s="4"/>
      <c r="BQ894" s="4"/>
      <c r="BR894" s="4"/>
      <c r="BS894" s="4"/>
      <c r="BT894" s="4"/>
      <c r="BU894" s="4"/>
      <c r="BV894" s="4"/>
      <c r="BW894" s="4"/>
    </row>
    <row r="895" spans="1:75" ht="12.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1"/>
      <c r="AA895" s="52"/>
      <c r="AB895" s="58"/>
      <c r="AC895" s="59"/>
      <c r="AD895" s="58"/>
      <c r="AE895" s="58"/>
      <c r="AF895" s="55"/>
      <c r="AG895" s="4"/>
      <c r="AH895" s="4"/>
      <c r="AI895" s="4"/>
      <c r="AJ895" s="4"/>
      <c r="AK895" s="4"/>
      <c r="AL895" s="4"/>
      <c r="AM895" s="4"/>
      <c r="AN895" s="4"/>
      <c r="AO895" s="4"/>
      <c r="AP895" s="4"/>
      <c r="AQ895" s="4"/>
      <c r="AR895" s="4"/>
      <c r="AS895" s="4"/>
      <c r="AT895" s="4"/>
      <c r="AU895" s="4"/>
      <c r="AV895" s="4"/>
      <c r="AW895" s="4"/>
      <c r="AX895" s="4"/>
      <c r="AY895" s="4"/>
      <c r="AZ895" s="4"/>
      <c r="BA895" s="4"/>
      <c r="BB895" s="4"/>
      <c r="BC895" s="4"/>
      <c r="BD895" s="4"/>
      <c r="BE895" s="4"/>
      <c r="BF895" s="4"/>
      <c r="BG895" s="4"/>
      <c r="BH895" s="4"/>
      <c r="BI895" s="4"/>
      <c r="BJ895" s="4"/>
      <c r="BK895" s="4"/>
      <c r="BL895" s="4"/>
      <c r="BM895" s="4"/>
      <c r="BN895" s="4"/>
      <c r="BO895" s="4"/>
      <c r="BP895" s="4"/>
      <c r="BQ895" s="4"/>
      <c r="BR895" s="4"/>
      <c r="BS895" s="4"/>
      <c r="BT895" s="4"/>
      <c r="BU895" s="4"/>
      <c r="BV895" s="4"/>
      <c r="BW895" s="4"/>
    </row>
    <row r="896" spans="1:75" ht="12.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1"/>
      <c r="AA896" s="52"/>
      <c r="AB896" s="58"/>
      <c r="AC896" s="59"/>
      <c r="AD896" s="58"/>
      <c r="AE896" s="58"/>
      <c r="AF896" s="55"/>
      <c r="AG896" s="4"/>
      <c r="AH896" s="4"/>
      <c r="AI896" s="4"/>
      <c r="AJ896" s="4"/>
      <c r="AK896" s="4"/>
      <c r="AL896" s="4"/>
      <c r="AM896" s="4"/>
      <c r="AN896" s="4"/>
      <c r="AO896" s="4"/>
      <c r="AP896" s="4"/>
      <c r="AQ896" s="4"/>
      <c r="AR896" s="4"/>
      <c r="AS896" s="4"/>
      <c r="AT896" s="4"/>
      <c r="AU896" s="4"/>
      <c r="AV896" s="4"/>
      <c r="AW896" s="4"/>
      <c r="AX896" s="4"/>
      <c r="AY896" s="4"/>
      <c r="AZ896" s="4"/>
      <c r="BA896" s="4"/>
      <c r="BB896" s="4"/>
      <c r="BC896" s="4"/>
      <c r="BD896" s="4"/>
      <c r="BE896" s="4"/>
      <c r="BF896" s="4"/>
      <c r="BG896" s="4"/>
      <c r="BH896" s="4"/>
      <c r="BI896" s="4"/>
      <c r="BJ896" s="4"/>
      <c r="BK896" s="4"/>
      <c r="BL896" s="4"/>
      <c r="BM896" s="4"/>
      <c r="BN896" s="4"/>
      <c r="BO896" s="4"/>
      <c r="BP896" s="4"/>
      <c r="BQ896" s="4"/>
      <c r="BR896" s="4"/>
      <c r="BS896" s="4"/>
      <c r="BT896" s="4"/>
      <c r="BU896" s="4"/>
      <c r="BV896" s="4"/>
      <c r="BW896" s="4"/>
    </row>
    <row r="897" spans="1:75" ht="12.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1"/>
      <c r="AA897" s="52"/>
      <c r="AB897" s="58"/>
      <c r="AC897" s="59"/>
      <c r="AD897" s="58"/>
      <c r="AE897" s="58"/>
      <c r="AF897" s="55"/>
      <c r="AG897" s="4"/>
      <c r="AH897" s="4"/>
      <c r="AI897" s="4"/>
      <c r="AJ897" s="4"/>
      <c r="AK897" s="4"/>
      <c r="AL897" s="4"/>
      <c r="AM897" s="4"/>
      <c r="AN897" s="4"/>
      <c r="AO897" s="4"/>
      <c r="AP897" s="4"/>
      <c r="AQ897" s="4"/>
      <c r="AR897" s="4"/>
      <c r="AS897" s="4"/>
      <c r="AT897" s="4"/>
      <c r="AU897" s="4"/>
      <c r="AV897" s="4"/>
      <c r="AW897" s="4"/>
      <c r="AX897" s="4"/>
      <c r="AY897" s="4"/>
      <c r="AZ897" s="4"/>
      <c r="BA897" s="4"/>
      <c r="BB897" s="4"/>
      <c r="BC897" s="4"/>
      <c r="BD897" s="4"/>
      <c r="BE897" s="4"/>
      <c r="BF897" s="4"/>
      <c r="BG897" s="4"/>
      <c r="BH897" s="4"/>
      <c r="BI897" s="4"/>
      <c r="BJ897" s="4"/>
      <c r="BK897" s="4"/>
      <c r="BL897" s="4"/>
      <c r="BM897" s="4"/>
      <c r="BN897" s="4"/>
      <c r="BO897" s="4"/>
      <c r="BP897" s="4"/>
      <c r="BQ897" s="4"/>
      <c r="BR897" s="4"/>
      <c r="BS897" s="4"/>
      <c r="BT897" s="4"/>
      <c r="BU897" s="4"/>
      <c r="BV897" s="4"/>
      <c r="BW897" s="4"/>
    </row>
    <row r="898" spans="1:75" ht="12.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1"/>
      <c r="AA898" s="52"/>
      <c r="AB898" s="58"/>
      <c r="AC898" s="59"/>
      <c r="AD898" s="58"/>
      <c r="AE898" s="58"/>
      <c r="AF898" s="55"/>
      <c r="AG898" s="4"/>
      <c r="AH898" s="4"/>
      <c r="AI898" s="4"/>
      <c r="AJ898" s="4"/>
      <c r="AK898" s="4"/>
      <c r="AL898" s="4"/>
      <c r="AM898" s="4"/>
      <c r="AN898" s="4"/>
      <c r="AO898" s="4"/>
      <c r="AP898" s="4"/>
      <c r="AQ898" s="4"/>
      <c r="AR898" s="4"/>
      <c r="AS898" s="4"/>
      <c r="AT898" s="4"/>
      <c r="AU898" s="4"/>
      <c r="AV898" s="4"/>
      <c r="AW898" s="4"/>
      <c r="AX898" s="4"/>
      <c r="AY898" s="4"/>
      <c r="AZ898" s="4"/>
      <c r="BA898" s="4"/>
      <c r="BB898" s="4"/>
      <c r="BC898" s="4"/>
      <c r="BD898" s="4"/>
      <c r="BE898" s="4"/>
      <c r="BF898" s="4"/>
      <c r="BG898" s="4"/>
      <c r="BH898" s="4"/>
      <c r="BI898" s="4"/>
      <c r="BJ898" s="4"/>
      <c r="BK898" s="4"/>
      <c r="BL898" s="4"/>
      <c r="BM898" s="4"/>
      <c r="BN898" s="4"/>
      <c r="BO898" s="4"/>
      <c r="BP898" s="4"/>
      <c r="BQ898" s="4"/>
      <c r="BR898" s="4"/>
      <c r="BS898" s="4"/>
      <c r="BT898" s="4"/>
      <c r="BU898" s="4"/>
      <c r="BV898" s="4"/>
      <c r="BW898" s="4"/>
    </row>
    <row r="899" spans="1:75" ht="12.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1"/>
      <c r="AA899" s="52"/>
      <c r="AB899" s="58"/>
      <c r="AC899" s="59"/>
      <c r="AD899" s="58"/>
      <c r="AE899" s="58"/>
      <c r="AF899" s="55"/>
      <c r="AG899" s="4"/>
      <c r="AH899" s="4"/>
      <c r="AI899" s="4"/>
      <c r="AJ899" s="4"/>
      <c r="AK899" s="4"/>
      <c r="AL899" s="4"/>
      <c r="AM899" s="4"/>
      <c r="AN899" s="4"/>
      <c r="AO899" s="4"/>
      <c r="AP899" s="4"/>
      <c r="AQ899" s="4"/>
      <c r="AR899" s="4"/>
      <c r="AS899" s="4"/>
      <c r="AT899" s="4"/>
      <c r="AU899" s="4"/>
      <c r="AV899" s="4"/>
      <c r="AW899" s="4"/>
      <c r="AX899" s="4"/>
      <c r="AY899" s="4"/>
      <c r="AZ899" s="4"/>
      <c r="BA899" s="4"/>
      <c r="BB899" s="4"/>
      <c r="BC899" s="4"/>
      <c r="BD899" s="4"/>
      <c r="BE899" s="4"/>
      <c r="BF899" s="4"/>
      <c r="BG899" s="4"/>
      <c r="BH899" s="4"/>
      <c r="BI899" s="4"/>
      <c r="BJ899" s="4"/>
      <c r="BK899" s="4"/>
      <c r="BL899" s="4"/>
      <c r="BM899" s="4"/>
      <c r="BN899" s="4"/>
      <c r="BO899" s="4"/>
      <c r="BP899" s="4"/>
      <c r="BQ899" s="4"/>
      <c r="BR899" s="4"/>
      <c r="BS899" s="4"/>
      <c r="BT899" s="4"/>
      <c r="BU899" s="4"/>
      <c r="BV899" s="4"/>
      <c r="BW899" s="4"/>
    </row>
    <row r="900" spans="1:75" ht="12.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1"/>
      <c r="AA900" s="52"/>
      <c r="AB900" s="58"/>
      <c r="AC900" s="59"/>
      <c r="AD900" s="58"/>
      <c r="AE900" s="58"/>
      <c r="AF900" s="55"/>
      <c r="AG900" s="4"/>
      <c r="AH900" s="4"/>
      <c r="AI900" s="4"/>
      <c r="AJ900" s="4"/>
      <c r="AK900" s="4"/>
      <c r="AL900" s="4"/>
      <c r="AM900" s="4"/>
      <c r="AN900" s="4"/>
      <c r="AO900" s="4"/>
      <c r="AP900" s="4"/>
      <c r="AQ900" s="4"/>
      <c r="AR900" s="4"/>
      <c r="AS900" s="4"/>
      <c r="AT900" s="4"/>
      <c r="AU900" s="4"/>
      <c r="AV900" s="4"/>
      <c r="AW900" s="4"/>
      <c r="AX900" s="4"/>
      <c r="AY900" s="4"/>
      <c r="AZ900" s="4"/>
      <c r="BA900" s="4"/>
      <c r="BB900" s="4"/>
      <c r="BC900" s="4"/>
      <c r="BD900" s="4"/>
      <c r="BE900" s="4"/>
      <c r="BF900" s="4"/>
      <c r="BG900" s="4"/>
      <c r="BH900" s="4"/>
      <c r="BI900" s="4"/>
      <c r="BJ900" s="4"/>
      <c r="BK900" s="4"/>
      <c r="BL900" s="4"/>
      <c r="BM900" s="4"/>
      <c r="BN900" s="4"/>
      <c r="BO900" s="4"/>
      <c r="BP900" s="4"/>
      <c r="BQ900" s="4"/>
      <c r="BR900" s="4"/>
      <c r="BS900" s="4"/>
      <c r="BT900" s="4"/>
      <c r="BU900" s="4"/>
      <c r="BV900" s="4"/>
      <c r="BW900" s="4"/>
    </row>
    <row r="901" spans="1:75" ht="12.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1"/>
      <c r="AA901" s="52"/>
      <c r="AB901" s="58"/>
      <c r="AC901" s="59"/>
      <c r="AD901" s="58"/>
      <c r="AE901" s="58"/>
      <c r="AF901" s="55"/>
      <c r="AG901" s="4"/>
      <c r="AH901" s="4"/>
      <c r="AI901" s="4"/>
      <c r="AJ901" s="4"/>
      <c r="AK901" s="4"/>
      <c r="AL901" s="4"/>
      <c r="AM901" s="4"/>
      <c r="AN901" s="4"/>
      <c r="AO901" s="4"/>
      <c r="AP901" s="4"/>
      <c r="AQ901" s="4"/>
      <c r="AR901" s="4"/>
      <c r="AS901" s="4"/>
      <c r="AT901" s="4"/>
      <c r="AU901" s="4"/>
      <c r="AV901" s="4"/>
      <c r="AW901" s="4"/>
      <c r="AX901" s="4"/>
      <c r="AY901" s="4"/>
      <c r="AZ901" s="4"/>
      <c r="BA901" s="4"/>
      <c r="BB901" s="4"/>
      <c r="BC901" s="4"/>
      <c r="BD901" s="4"/>
      <c r="BE901" s="4"/>
      <c r="BF901" s="4"/>
      <c r="BG901" s="4"/>
      <c r="BH901" s="4"/>
      <c r="BI901" s="4"/>
      <c r="BJ901" s="4"/>
      <c r="BK901" s="4"/>
      <c r="BL901" s="4"/>
      <c r="BM901" s="4"/>
      <c r="BN901" s="4"/>
      <c r="BO901" s="4"/>
      <c r="BP901" s="4"/>
      <c r="BQ901" s="4"/>
      <c r="BR901" s="4"/>
      <c r="BS901" s="4"/>
      <c r="BT901" s="4"/>
      <c r="BU901" s="4"/>
      <c r="BV901" s="4"/>
      <c r="BW901" s="4"/>
    </row>
    <row r="902" spans="1:75" ht="12.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1"/>
      <c r="AA902" s="52"/>
      <c r="AB902" s="58"/>
      <c r="AC902" s="59"/>
      <c r="AD902" s="58"/>
      <c r="AE902" s="58"/>
      <c r="AF902" s="55"/>
      <c r="AG902" s="4"/>
      <c r="AH902" s="4"/>
      <c r="AI902" s="4"/>
      <c r="AJ902" s="4"/>
      <c r="AK902" s="4"/>
      <c r="AL902" s="4"/>
      <c r="AM902" s="4"/>
      <c r="AN902" s="4"/>
      <c r="AO902" s="4"/>
      <c r="AP902" s="4"/>
      <c r="AQ902" s="4"/>
      <c r="AR902" s="4"/>
      <c r="AS902" s="4"/>
      <c r="AT902" s="4"/>
      <c r="AU902" s="4"/>
      <c r="AV902" s="4"/>
      <c r="AW902" s="4"/>
      <c r="AX902" s="4"/>
      <c r="AY902" s="4"/>
      <c r="AZ902" s="4"/>
      <c r="BA902" s="4"/>
      <c r="BB902" s="4"/>
      <c r="BC902" s="4"/>
      <c r="BD902" s="4"/>
      <c r="BE902" s="4"/>
      <c r="BF902" s="4"/>
      <c r="BG902" s="4"/>
      <c r="BH902" s="4"/>
      <c r="BI902" s="4"/>
      <c r="BJ902" s="4"/>
      <c r="BK902" s="4"/>
      <c r="BL902" s="4"/>
      <c r="BM902" s="4"/>
      <c r="BN902" s="4"/>
      <c r="BO902" s="4"/>
      <c r="BP902" s="4"/>
      <c r="BQ902" s="4"/>
      <c r="BR902" s="4"/>
      <c r="BS902" s="4"/>
      <c r="BT902" s="4"/>
      <c r="BU902" s="4"/>
      <c r="BV902" s="4"/>
      <c r="BW902" s="4"/>
    </row>
    <row r="903" spans="1:75" ht="12.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1"/>
      <c r="AA903" s="52"/>
      <c r="AB903" s="58"/>
      <c r="AC903" s="59"/>
      <c r="AD903" s="58"/>
      <c r="AE903" s="58"/>
      <c r="AF903" s="55"/>
      <c r="AG903" s="4"/>
      <c r="AH903" s="4"/>
      <c r="AI903" s="4"/>
      <c r="AJ903" s="4"/>
      <c r="AK903" s="4"/>
      <c r="AL903" s="4"/>
      <c r="AM903" s="4"/>
      <c r="AN903" s="4"/>
      <c r="AO903" s="4"/>
      <c r="AP903" s="4"/>
      <c r="AQ903" s="4"/>
      <c r="AR903" s="4"/>
      <c r="AS903" s="4"/>
      <c r="AT903" s="4"/>
      <c r="AU903" s="4"/>
      <c r="AV903" s="4"/>
      <c r="AW903" s="4"/>
      <c r="AX903" s="4"/>
      <c r="AY903" s="4"/>
      <c r="AZ903" s="4"/>
      <c r="BA903" s="4"/>
      <c r="BB903" s="4"/>
      <c r="BC903" s="4"/>
      <c r="BD903" s="4"/>
      <c r="BE903" s="4"/>
      <c r="BF903" s="4"/>
      <c r="BG903" s="4"/>
      <c r="BH903" s="4"/>
      <c r="BI903" s="4"/>
      <c r="BJ903" s="4"/>
      <c r="BK903" s="4"/>
      <c r="BL903" s="4"/>
      <c r="BM903" s="4"/>
      <c r="BN903" s="4"/>
      <c r="BO903" s="4"/>
      <c r="BP903" s="4"/>
      <c r="BQ903" s="4"/>
      <c r="BR903" s="4"/>
      <c r="BS903" s="4"/>
      <c r="BT903" s="4"/>
      <c r="BU903" s="4"/>
      <c r="BV903" s="4"/>
      <c r="BW903" s="4"/>
    </row>
    <row r="904" spans="1:75" ht="12.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1"/>
      <c r="AA904" s="52"/>
      <c r="AB904" s="58"/>
      <c r="AC904" s="59"/>
      <c r="AD904" s="58"/>
      <c r="AE904" s="58"/>
      <c r="AF904" s="55"/>
      <c r="AG904" s="4"/>
      <c r="AH904" s="4"/>
      <c r="AI904" s="4"/>
      <c r="AJ904" s="4"/>
      <c r="AK904" s="4"/>
      <c r="AL904" s="4"/>
      <c r="AM904" s="4"/>
      <c r="AN904" s="4"/>
      <c r="AO904" s="4"/>
      <c r="AP904" s="4"/>
      <c r="AQ904" s="4"/>
      <c r="AR904" s="4"/>
      <c r="AS904" s="4"/>
      <c r="AT904" s="4"/>
      <c r="AU904" s="4"/>
      <c r="AV904" s="4"/>
      <c r="AW904" s="4"/>
      <c r="AX904" s="4"/>
      <c r="AY904" s="4"/>
      <c r="AZ904" s="4"/>
      <c r="BA904" s="4"/>
      <c r="BB904" s="4"/>
      <c r="BC904" s="4"/>
      <c r="BD904" s="4"/>
      <c r="BE904" s="4"/>
      <c r="BF904" s="4"/>
      <c r="BG904" s="4"/>
      <c r="BH904" s="4"/>
      <c r="BI904" s="4"/>
      <c r="BJ904" s="4"/>
      <c r="BK904" s="4"/>
      <c r="BL904" s="4"/>
      <c r="BM904" s="4"/>
      <c r="BN904" s="4"/>
      <c r="BO904" s="4"/>
      <c r="BP904" s="4"/>
      <c r="BQ904" s="4"/>
      <c r="BR904" s="4"/>
      <c r="BS904" s="4"/>
      <c r="BT904" s="4"/>
      <c r="BU904" s="4"/>
      <c r="BV904" s="4"/>
      <c r="BW904" s="4"/>
    </row>
    <row r="905" spans="1:75" ht="12.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1"/>
      <c r="AA905" s="52"/>
      <c r="AB905" s="58"/>
      <c r="AC905" s="59"/>
      <c r="AD905" s="58"/>
      <c r="AE905" s="58"/>
      <c r="AF905" s="55"/>
      <c r="AG905" s="4"/>
      <c r="AH905" s="4"/>
      <c r="AI905" s="4"/>
      <c r="AJ905" s="4"/>
      <c r="AK905" s="4"/>
      <c r="AL905" s="4"/>
      <c r="AM905" s="4"/>
      <c r="AN905" s="4"/>
      <c r="AO905" s="4"/>
      <c r="AP905" s="4"/>
      <c r="AQ905" s="4"/>
      <c r="AR905" s="4"/>
      <c r="AS905" s="4"/>
      <c r="AT905" s="4"/>
      <c r="AU905" s="4"/>
      <c r="AV905" s="4"/>
      <c r="AW905" s="4"/>
      <c r="AX905" s="4"/>
      <c r="AY905" s="4"/>
      <c r="AZ905" s="4"/>
      <c r="BA905" s="4"/>
      <c r="BB905" s="4"/>
      <c r="BC905" s="4"/>
      <c r="BD905" s="4"/>
      <c r="BE905" s="4"/>
      <c r="BF905" s="4"/>
      <c r="BG905" s="4"/>
      <c r="BH905" s="4"/>
      <c r="BI905" s="4"/>
      <c r="BJ905" s="4"/>
      <c r="BK905" s="4"/>
      <c r="BL905" s="4"/>
      <c r="BM905" s="4"/>
      <c r="BN905" s="4"/>
      <c r="BO905" s="4"/>
      <c r="BP905" s="4"/>
      <c r="BQ905" s="4"/>
      <c r="BR905" s="4"/>
      <c r="BS905" s="4"/>
      <c r="BT905" s="4"/>
      <c r="BU905" s="4"/>
      <c r="BV905" s="4"/>
      <c r="BW905" s="4"/>
    </row>
    <row r="906" spans="1:75" ht="12.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1"/>
      <c r="AA906" s="52"/>
      <c r="AB906" s="58"/>
      <c r="AC906" s="59"/>
      <c r="AD906" s="58"/>
      <c r="AE906" s="58"/>
      <c r="AF906" s="55"/>
      <c r="AG906" s="4"/>
      <c r="AH906" s="4"/>
      <c r="AI906" s="4"/>
      <c r="AJ906" s="4"/>
      <c r="AK906" s="4"/>
      <c r="AL906" s="4"/>
      <c r="AM906" s="4"/>
      <c r="AN906" s="4"/>
      <c r="AO906" s="4"/>
      <c r="AP906" s="4"/>
      <c r="AQ906" s="4"/>
      <c r="AR906" s="4"/>
      <c r="AS906" s="4"/>
      <c r="AT906" s="4"/>
      <c r="AU906" s="4"/>
      <c r="AV906" s="4"/>
      <c r="AW906" s="4"/>
      <c r="AX906" s="4"/>
      <c r="AY906" s="4"/>
      <c r="AZ906" s="4"/>
      <c r="BA906" s="4"/>
      <c r="BB906" s="4"/>
      <c r="BC906" s="4"/>
      <c r="BD906" s="4"/>
      <c r="BE906" s="4"/>
      <c r="BF906" s="4"/>
      <c r="BG906" s="4"/>
      <c r="BH906" s="4"/>
      <c r="BI906" s="4"/>
      <c r="BJ906" s="4"/>
      <c r="BK906" s="4"/>
      <c r="BL906" s="4"/>
      <c r="BM906" s="4"/>
      <c r="BN906" s="4"/>
      <c r="BO906" s="4"/>
      <c r="BP906" s="4"/>
      <c r="BQ906" s="4"/>
      <c r="BR906" s="4"/>
      <c r="BS906" s="4"/>
      <c r="BT906" s="4"/>
      <c r="BU906" s="4"/>
      <c r="BV906" s="4"/>
      <c r="BW906" s="4"/>
    </row>
    <row r="907" spans="1:75" ht="12.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1"/>
      <c r="AA907" s="52"/>
      <c r="AB907" s="58"/>
      <c r="AC907" s="59"/>
      <c r="AD907" s="58"/>
      <c r="AE907" s="58"/>
      <c r="AF907" s="55"/>
      <c r="AG907" s="4"/>
      <c r="AH907" s="4"/>
      <c r="AI907" s="4"/>
      <c r="AJ907" s="4"/>
      <c r="AK907" s="4"/>
      <c r="AL907" s="4"/>
      <c r="AM907" s="4"/>
      <c r="AN907" s="4"/>
      <c r="AO907" s="4"/>
      <c r="AP907" s="4"/>
      <c r="AQ907" s="4"/>
      <c r="AR907" s="4"/>
      <c r="AS907" s="4"/>
      <c r="AT907" s="4"/>
      <c r="AU907" s="4"/>
      <c r="AV907" s="4"/>
      <c r="AW907" s="4"/>
      <c r="AX907" s="4"/>
      <c r="AY907" s="4"/>
      <c r="AZ907" s="4"/>
      <c r="BA907" s="4"/>
      <c r="BB907" s="4"/>
      <c r="BC907" s="4"/>
      <c r="BD907" s="4"/>
      <c r="BE907" s="4"/>
      <c r="BF907" s="4"/>
      <c r="BG907" s="4"/>
      <c r="BH907" s="4"/>
      <c r="BI907" s="4"/>
      <c r="BJ907" s="4"/>
      <c r="BK907" s="4"/>
      <c r="BL907" s="4"/>
      <c r="BM907" s="4"/>
      <c r="BN907" s="4"/>
      <c r="BO907" s="4"/>
      <c r="BP907" s="4"/>
      <c r="BQ907" s="4"/>
      <c r="BR907" s="4"/>
      <c r="BS907" s="4"/>
      <c r="BT907" s="4"/>
      <c r="BU907" s="4"/>
      <c r="BV907" s="4"/>
      <c r="BW907" s="4"/>
    </row>
    <row r="908" spans="1:75" ht="12.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1"/>
      <c r="AA908" s="52"/>
      <c r="AB908" s="58"/>
      <c r="AC908" s="59"/>
      <c r="AD908" s="58"/>
      <c r="AE908" s="58"/>
      <c r="AF908" s="55"/>
      <c r="AG908" s="4"/>
      <c r="AH908" s="4"/>
      <c r="AI908" s="4"/>
      <c r="AJ908" s="4"/>
      <c r="AK908" s="4"/>
      <c r="AL908" s="4"/>
      <c r="AM908" s="4"/>
      <c r="AN908" s="4"/>
      <c r="AO908" s="4"/>
      <c r="AP908" s="4"/>
      <c r="AQ908" s="4"/>
      <c r="AR908" s="4"/>
      <c r="AS908" s="4"/>
      <c r="AT908" s="4"/>
      <c r="AU908" s="4"/>
      <c r="AV908" s="4"/>
      <c r="AW908" s="4"/>
      <c r="AX908" s="4"/>
      <c r="AY908" s="4"/>
      <c r="AZ908" s="4"/>
      <c r="BA908" s="4"/>
      <c r="BB908" s="4"/>
      <c r="BC908" s="4"/>
      <c r="BD908" s="4"/>
      <c r="BE908" s="4"/>
      <c r="BF908" s="4"/>
      <c r="BG908" s="4"/>
      <c r="BH908" s="4"/>
      <c r="BI908" s="4"/>
      <c r="BJ908" s="4"/>
      <c r="BK908" s="4"/>
      <c r="BL908" s="4"/>
      <c r="BM908" s="4"/>
      <c r="BN908" s="4"/>
      <c r="BO908" s="4"/>
      <c r="BP908" s="4"/>
      <c r="BQ908" s="4"/>
      <c r="BR908" s="4"/>
      <c r="BS908" s="4"/>
      <c r="BT908" s="4"/>
      <c r="BU908" s="4"/>
      <c r="BV908" s="4"/>
      <c r="BW908" s="4"/>
    </row>
    <row r="909" spans="1:75" ht="12.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1"/>
      <c r="AA909" s="52"/>
      <c r="AB909" s="58"/>
      <c r="AC909" s="59"/>
      <c r="AD909" s="58"/>
      <c r="AE909" s="58"/>
      <c r="AF909" s="55"/>
      <c r="AG909" s="4"/>
      <c r="AH909" s="4"/>
      <c r="AI909" s="4"/>
      <c r="AJ909" s="4"/>
      <c r="AK909" s="4"/>
      <c r="AL909" s="4"/>
      <c r="AM909" s="4"/>
      <c r="AN909" s="4"/>
      <c r="AO909" s="4"/>
      <c r="AP909" s="4"/>
      <c r="AQ909" s="4"/>
      <c r="AR909" s="4"/>
      <c r="AS909" s="4"/>
      <c r="AT909" s="4"/>
      <c r="AU909" s="4"/>
      <c r="AV909" s="4"/>
      <c r="AW909" s="4"/>
      <c r="AX909" s="4"/>
      <c r="AY909" s="4"/>
      <c r="AZ909" s="4"/>
      <c r="BA909" s="4"/>
      <c r="BB909" s="4"/>
      <c r="BC909" s="4"/>
      <c r="BD909" s="4"/>
      <c r="BE909" s="4"/>
      <c r="BF909" s="4"/>
      <c r="BG909" s="4"/>
      <c r="BH909" s="4"/>
      <c r="BI909" s="4"/>
      <c r="BJ909" s="4"/>
      <c r="BK909" s="4"/>
      <c r="BL909" s="4"/>
      <c r="BM909" s="4"/>
      <c r="BN909" s="4"/>
      <c r="BO909" s="4"/>
      <c r="BP909" s="4"/>
      <c r="BQ909" s="4"/>
      <c r="BR909" s="4"/>
      <c r="BS909" s="4"/>
      <c r="BT909" s="4"/>
      <c r="BU909" s="4"/>
      <c r="BV909" s="4"/>
      <c r="BW909" s="4"/>
    </row>
    <row r="910" spans="1:75" ht="12.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1"/>
      <c r="AA910" s="52"/>
      <c r="AB910" s="58"/>
      <c r="AC910" s="59"/>
      <c r="AD910" s="58"/>
      <c r="AE910" s="58"/>
      <c r="AF910" s="55"/>
      <c r="AG910" s="4"/>
      <c r="AH910" s="4"/>
      <c r="AI910" s="4"/>
      <c r="AJ910" s="4"/>
      <c r="AK910" s="4"/>
      <c r="AL910" s="4"/>
      <c r="AM910" s="4"/>
      <c r="AN910" s="4"/>
      <c r="AO910" s="4"/>
      <c r="AP910" s="4"/>
      <c r="AQ910" s="4"/>
      <c r="AR910" s="4"/>
      <c r="AS910" s="4"/>
      <c r="AT910" s="4"/>
      <c r="AU910" s="4"/>
      <c r="AV910" s="4"/>
      <c r="AW910" s="4"/>
      <c r="AX910" s="4"/>
      <c r="AY910" s="4"/>
      <c r="AZ910" s="4"/>
      <c r="BA910" s="4"/>
      <c r="BB910" s="4"/>
      <c r="BC910" s="4"/>
      <c r="BD910" s="4"/>
      <c r="BE910" s="4"/>
      <c r="BF910" s="4"/>
      <c r="BG910" s="4"/>
      <c r="BH910" s="4"/>
      <c r="BI910" s="4"/>
      <c r="BJ910" s="4"/>
      <c r="BK910" s="4"/>
      <c r="BL910" s="4"/>
      <c r="BM910" s="4"/>
      <c r="BN910" s="4"/>
      <c r="BO910" s="4"/>
      <c r="BP910" s="4"/>
      <c r="BQ910" s="4"/>
      <c r="BR910" s="4"/>
      <c r="BS910" s="4"/>
      <c r="BT910" s="4"/>
      <c r="BU910" s="4"/>
      <c r="BV910" s="4"/>
      <c r="BW910" s="4"/>
    </row>
    <row r="911" spans="1:75" ht="12.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1"/>
      <c r="AA911" s="52"/>
      <c r="AB911" s="58"/>
      <c r="AC911" s="59"/>
      <c r="AD911" s="58"/>
      <c r="AE911" s="58"/>
      <c r="AF911" s="55"/>
      <c r="AG911" s="4"/>
      <c r="AH911" s="4"/>
      <c r="AI911" s="4"/>
      <c r="AJ911" s="4"/>
      <c r="AK911" s="4"/>
      <c r="AL911" s="4"/>
      <c r="AM911" s="4"/>
      <c r="AN911" s="4"/>
      <c r="AO911" s="4"/>
      <c r="AP911" s="4"/>
      <c r="AQ911" s="4"/>
      <c r="AR911" s="4"/>
      <c r="AS911" s="4"/>
      <c r="AT911" s="4"/>
      <c r="AU911" s="4"/>
      <c r="AV911" s="4"/>
      <c r="AW911" s="4"/>
      <c r="AX911" s="4"/>
      <c r="AY911" s="4"/>
      <c r="AZ911" s="4"/>
      <c r="BA911" s="4"/>
      <c r="BB911" s="4"/>
      <c r="BC911" s="4"/>
      <c r="BD911" s="4"/>
      <c r="BE911" s="4"/>
      <c r="BF911" s="4"/>
      <c r="BG911" s="4"/>
      <c r="BH911" s="4"/>
      <c r="BI911" s="4"/>
      <c r="BJ911" s="4"/>
      <c r="BK911" s="4"/>
      <c r="BL911" s="4"/>
      <c r="BM911" s="4"/>
      <c r="BN911" s="4"/>
      <c r="BO911" s="4"/>
      <c r="BP911" s="4"/>
      <c r="BQ911" s="4"/>
      <c r="BR911" s="4"/>
      <c r="BS911" s="4"/>
      <c r="BT911" s="4"/>
      <c r="BU911" s="4"/>
      <c r="BV911" s="4"/>
      <c r="BW911" s="4"/>
    </row>
    <row r="912" spans="1:75" ht="12.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1"/>
      <c r="AA912" s="52"/>
      <c r="AB912" s="58"/>
      <c r="AC912" s="59"/>
      <c r="AD912" s="58"/>
      <c r="AE912" s="58"/>
      <c r="AF912" s="55"/>
      <c r="AG912" s="4"/>
      <c r="AH912" s="4"/>
      <c r="AI912" s="4"/>
      <c r="AJ912" s="4"/>
      <c r="AK912" s="4"/>
      <c r="AL912" s="4"/>
      <c r="AM912" s="4"/>
      <c r="AN912" s="4"/>
      <c r="AO912" s="4"/>
      <c r="AP912" s="4"/>
      <c r="AQ912" s="4"/>
      <c r="AR912" s="4"/>
      <c r="AS912" s="4"/>
      <c r="AT912" s="4"/>
      <c r="AU912" s="4"/>
      <c r="AV912" s="4"/>
      <c r="AW912" s="4"/>
      <c r="AX912" s="4"/>
      <c r="AY912" s="4"/>
      <c r="AZ912" s="4"/>
      <c r="BA912" s="4"/>
      <c r="BB912" s="4"/>
      <c r="BC912" s="4"/>
      <c r="BD912" s="4"/>
      <c r="BE912" s="4"/>
      <c r="BF912" s="4"/>
      <c r="BG912" s="4"/>
      <c r="BH912" s="4"/>
      <c r="BI912" s="4"/>
      <c r="BJ912" s="4"/>
      <c r="BK912" s="4"/>
      <c r="BL912" s="4"/>
      <c r="BM912" s="4"/>
      <c r="BN912" s="4"/>
      <c r="BO912" s="4"/>
      <c r="BP912" s="4"/>
      <c r="BQ912" s="4"/>
      <c r="BR912" s="4"/>
      <c r="BS912" s="4"/>
      <c r="BT912" s="4"/>
      <c r="BU912" s="4"/>
      <c r="BV912" s="4"/>
      <c r="BW912" s="4"/>
    </row>
    <row r="913" spans="1:75" ht="12.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1"/>
      <c r="AA913" s="52"/>
      <c r="AB913" s="58"/>
      <c r="AC913" s="59"/>
      <c r="AD913" s="58"/>
      <c r="AE913" s="58"/>
      <c r="AF913" s="55"/>
      <c r="AG913" s="4"/>
      <c r="AH913" s="4"/>
      <c r="AI913" s="4"/>
      <c r="AJ913" s="4"/>
      <c r="AK913" s="4"/>
      <c r="AL913" s="4"/>
      <c r="AM913" s="4"/>
      <c r="AN913" s="4"/>
      <c r="AO913" s="4"/>
      <c r="AP913" s="4"/>
      <c r="AQ913" s="4"/>
      <c r="AR913" s="4"/>
      <c r="AS913" s="4"/>
      <c r="AT913" s="4"/>
      <c r="AU913" s="4"/>
      <c r="AV913" s="4"/>
      <c r="AW913" s="4"/>
      <c r="AX913" s="4"/>
      <c r="AY913" s="4"/>
      <c r="AZ913" s="4"/>
      <c r="BA913" s="4"/>
      <c r="BB913" s="4"/>
      <c r="BC913" s="4"/>
      <c r="BD913" s="4"/>
      <c r="BE913" s="4"/>
      <c r="BF913" s="4"/>
      <c r="BG913" s="4"/>
      <c r="BH913" s="4"/>
      <c r="BI913" s="4"/>
      <c r="BJ913" s="4"/>
      <c r="BK913" s="4"/>
      <c r="BL913" s="4"/>
      <c r="BM913" s="4"/>
      <c r="BN913" s="4"/>
      <c r="BO913" s="4"/>
      <c r="BP913" s="4"/>
      <c r="BQ913" s="4"/>
      <c r="BR913" s="4"/>
      <c r="BS913" s="4"/>
      <c r="BT913" s="4"/>
      <c r="BU913" s="4"/>
      <c r="BV913" s="4"/>
      <c r="BW913" s="4"/>
    </row>
    <row r="914" spans="1:75" ht="12.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1"/>
      <c r="AA914" s="52"/>
      <c r="AB914" s="58"/>
      <c r="AC914" s="59"/>
      <c r="AD914" s="58"/>
      <c r="AE914" s="58"/>
      <c r="AF914" s="55"/>
      <c r="AG914" s="4"/>
      <c r="AH914" s="4"/>
      <c r="AI914" s="4"/>
      <c r="AJ914" s="4"/>
      <c r="AK914" s="4"/>
      <c r="AL914" s="4"/>
      <c r="AM914" s="4"/>
      <c r="AN914" s="4"/>
      <c r="AO914" s="4"/>
      <c r="AP914" s="4"/>
      <c r="AQ914" s="4"/>
      <c r="AR914" s="4"/>
      <c r="AS914" s="4"/>
      <c r="AT914" s="4"/>
      <c r="AU914" s="4"/>
      <c r="AV914" s="4"/>
      <c r="AW914" s="4"/>
      <c r="AX914" s="4"/>
      <c r="AY914" s="4"/>
      <c r="AZ914" s="4"/>
      <c r="BA914" s="4"/>
      <c r="BB914" s="4"/>
      <c r="BC914" s="4"/>
      <c r="BD914" s="4"/>
      <c r="BE914" s="4"/>
      <c r="BF914" s="4"/>
      <c r="BG914" s="4"/>
      <c r="BH914" s="4"/>
      <c r="BI914" s="4"/>
      <c r="BJ914" s="4"/>
      <c r="BK914" s="4"/>
      <c r="BL914" s="4"/>
      <c r="BM914" s="4"/>
      <c r="BN914" s="4"/>
      <c r="BO914" s="4"/>
      <c r="BP914" s="4"/>
      <c r="BQ914" s="4"/>
      <c r="BR914" s="4"/>
      <c r="BS914" s="4"/>
      <c r="BT914" s="4"/>
      <c r="BU914" s="4"/>
      <c r="BV914" s="4"/>
      <c r="BW914" s="4"/>
    </row>
    <row r="915" spans="1:75" ht="12.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1"/>
      <c r="AA915" s="52"/>
      <c r="AB915" s="58"/>
      <c r="AC915" s="59"/>
      <c r="AD915" s="58"/>
      <c r="AE915" s="58"/>
      <c r="AF915" s="55"/>
      <c r="AG915" s="4"/>
      <c r="AH915" s="4"/>
      <c r="AI915" s="4"/>
      <c r="AJ915" s="4"/>
      <c r="AK915" s="4"/>
      <c r="AL915" s="4"/>
      <c r="AM915" s="4"/>
      <c r="AN915" s="4"/>
      <c r="AO915" s="4"/>
      <c r="AP915" s="4"/>
      <c r="AQ915" s="4"/>
      <c r="AR915" s="4"/>
      <c r="AS915" s="4"/>
      <c r="AT915" s="4"/>
      <c r="AU915" s="4"/>
      <c r="AV915" s="4"/>
      <c r="AW915" s="4"/>
      <c r="AX915" s="4"/>
      <c r="AY915" s="4"/>
      <c r="AZ915" s="4"/>
      <c r="BA915" s="4"/>
      <c r="BB915" s="4"/>
      <c r="BC915" s="4"/>
      <c r="BD915" s="4"/>
      <c r="BE915" s="4"/>
      <c r="BF915" s="4"/>
      <c r="BG915" s="4"/>
      <c r="BH915" s="4"/>
      <c r="BI915" s="4"/>
      <c r="BJ915" s="4"/>
      <c r="BK915" s="4"/>
      <c r="BL915" s="4"/>
      <c r="BM915" s="4"/>
      <c r="BN915" s="4"/>
      <c r="BO915" s="4"/>
      <c r="BP915" s="4"/>
      <c r="BQ915" s="4"/>
      <c r="BR915" s="4"/>
      <c r="BS915" s="4"/>
      <c r="BT915" s="4"/>
      <c r="BU915" s="4"/>
      <c r="BV915" s="4"/>
      <c r="BW915" s="4"/>
    </row>
    <row r="916" spans="1:75" ht="12.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1"/>
      <c r="AA916" s="52"/>
      <c r="AB916" s="58"/>
      <c r="AC916" s="59"/>
      <c r="AD916" s="58"/>
      <c r="AE916" s="58"/>
      <c r="AF916" s="55"/>
      <c r="AG916" s="4"/>
      <c r="AH916" s="4"/>
      <c r="AI916" s="4"/>
      <c r="AJ916" s="4"/>
      <c r="AK916" s="4"/>
      <c r="AL916" s="4"/>
      <c r="AM916" s="4"/>
      <c r="AN916" s="4"/>
      <c r="AO916" s="4"/>
      <c r="AP916" s="4"/>
      <c r="AQ916" s="4"/>
      <c r="AR916" s="4"/>
      <c r="AS916" s="4"/>
      <c r="AT916" s="4"/>
      <c r="AU916" s="4"/>
      <c r="AV916" s="4"/>
      <c r="AW916" s="4"/>
      <c r="AX916" s="4"/>
      <c r="AY916" s="4"/>
      <c r="AZ916" s="4"/>
      <c r="BA916" s="4"/>
      <c r="BB916" s="4"/>
      <c r="BC916" s="4"/>
      <c r="BD916" s="4"/>
      <c r="BE916" s="4"/>
      <c r="BF916" s="4"/>
      <c r="BG916" s="4"/>
      <c r="BH916" s="4"/>
      <c r="BI916" s="4"/>
      <c r="BJ916" s="4"/>
      <c r="BK916" s="4"/>
      <c r="BL916" s="4"/>
      <c r="BM916" s="4"/>
      <c r="BN916" s="4"/>
      <c r="BO916" s="4"/>
      <c r="BP916" s="4"/>
      <c r="BQ916" s="4"/>
      <c r="BR916" s="4"/>
      <c r="BS916" s="4"/>
      <c r="BT916" s="4"/>
      <c r="BU916" s="4"/>
      <c r="BV916" s="4"/>
      <c r="BW916" s="4"/>
    </row>
    <row r="917" spans="1:75" ht="12.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1"/>
      <c r="AA917" s="52"/>
      <c r="AB917" s="58"/>
      <c r="AC917" s="59"/>
      <c r="AD917" s="58"/>
      <c r="AE917" s="58"/>
      <c r="AF917" s="55"/>
      <c r="AG917" s="4"/>
      <c r="AH917" s="4"/>
      <c r="AI917" s="4"/>
      <c r="AJ917" s="4"/>
      <c r="AK917" s="4"/>
      <c r="AL917" s="4"/>
      <c r="AM917" s="4"/>
      <c r="AN917" s="4"/>
      <c r="AO917" s="4"/>
      <c r="AP917" s="4"/>
      <c r="AQ917" s="4"/>
      <c r="AR917" s="4"/>
      <c r="AS917" s="4"/>
      <c r="AT917" s="4"/>
      <c r="AU917" s="4"/>
      <c r="AV917" s="4"/>
      <c r="AW917" s="4"/>
      <c r="AX917" s="4"/>
      <c r="AY917" s="4"/>
      <c r="AZ917" s="4"/>
      <c r="BA917" s="4"/>
      <c r="BB917" s="4"/>
      <c r="BC917" s="4"/>
      <c r="BD917" s="4"/>
      <c r="BE917" s="4"/>
      <c r="BF917" s="4"/>
      <c r="BG917" s="4"/>
      <c r="BH917" s="4"/>
      <c r="BI917" s="4"/>
      <c r="BJ917" s="4"/>
      <c r="BK917" s="4"/>
      <c r="BL917" s="4"/>
      <c r="BM917" s="4"/>
      <c r="BN917" s="4"/>
      <c r="BO917" s="4"/>
      <c r="BP917" s="4"/>
      <c r="BQ917" s="4"/>
      <c r="BR917" s="4"/>
      <c r="BS917" s="4"/>
      <c r="BT917" s="4"/>
      <c r="BU917" s="4"/>
      <c r="BV917" s="4"/>
      <c r="BW917" s="4"/>
    </row>
    <row r="918" spans="1:75" ht="12.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1"/>
      <c r="AA918" s="52"/>
      <c r="AB918" s="58"/>
      <c r="AC918" s="59"/>
      <c r="AD918" s="58"/>
      <c r="AE918" s="58"/>
      <c r="AF918" s="55"/>
      <c r="AG918" s="4"/>
      <c r="AH918" s="4"/>
      <c r="AI918" s="4"/>
      <c r="AJ918" s="4"/>
      <c r="AK918" s="4"/>
      <c r="AL918" s="4"/>
      <c r="AM918" s="4"/>
      <c r="AN918" s="4"/>
      <c r="AO918" s="4"/>
      <c r="AP918" s="4"/>
      <c r="AQ918" s="4"/>
      <c r="AR918" s="4"/>
      <c r="AS918" s="4"/>
      <c r="AT918" s="4"/>
      <c r="AU918" s="4"/>
      <c r="AV918" s="4"/>
      <c r="AW918" s="4"/>
      <c r="AX918" s="4"/>
      <c r="AY918" s="4"/>
      <c r="AZ918" s="4"/>
      <c r="BA918" s="4"/>
      <c r="BB918" s="4"/>
      <c r="BC918" s="4"/>
      <c r="BD918" s="4"/>
      <c r="BE918" s="4"/>
      <c r="BF918" s="4"/>
      <c r="BG918" s="4"/>
      <c r="BH918" s="4"/>
      <c r="BI918" s="4"/>
      <c r="BJ918" s="4"/>
      <c r="BK918" s="4"/>
      <c r="BL918" s="4"/>
      <c r="BM918" s="4"/>
      <c r="BN918" s="4"/>
      <c r="BO918" s="4"/>
      <c r="BP918" s="4"/>
      <c r="BQ918" s="4"/>
      <c r="BR918" s="4"/>
      <c r="BS918" s="4"/>
      <c r="BT918" s="4"/>
      <c r="BU918" s="4"/>
      <c r="BV918" s="4"/>
      <c r="BW918" s="4"/>
    </row>
    <row r="919" spans="1:75" ht="12.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1"/>
      <c r="AA919" s="52"/>
      <c r="AB919" s="58"/>
      <c r="AC919" s="59"/>
      <c r="AD919" s="58"/>
      <c r="AE919" s="58"/>
      <c r="AF919" s="55"/>
      <c r="AG919" s="4"/>
      <c r="AH919" s="4"/>
      <c r="AI919" s="4"/>
      <c r="AJ919" s="4"/>
      <c r="AK919" s="4"/>
      <c r="AL919" s="4"/>
      <c r="AM919" s="4"/>
      <c r="AN919" s="4"/>
      <c r="AO919" s="4"/>
      <c r="AP919" s="4"/>
      <c r="AQ919" s="4"/>
      <c r="AR919" s="4"/>
      <c r="AS919" s="4"/>
      <c r="AT919" s="4"/>
      <c r="AU919" s="4"/>
      <c r="AV919" s="4"/>
      <c r="AW919" s="4"/>
      <c r="AX919" s="4"/>
      <c r="AY919" s="4"/>
      <c r="AZ919" s="4"/>
      <c r="BA919" s="4"/>
      <c r="BB919" s="4"/>
      <c r="BC919" s="4"/>
      <c r="BD919" s="4"/>
      <c r="BE919" s="4"/>
      <c r="BF919" s="4"/>
      <c r="BG919" s="4"/>
      <c r="BH919" s="4"/>
      <c r="BI919" s="4"/>
      <c r="BJ919" s="4"/>
      <c r="BK919" s="4"/>
      <c r="BL919" s="4"/>
      <c r="BM919" s="4"/>
      <c r="BN919" s="4"/>
      <c r="BO919" s="4"/>
      <c r="BP919" s="4"/>
      <c r="BQ919" s="4"/>
      <c r="BR919" s="4"/>
      <c r="BS919" s="4"/>
      <c r="BT919" s="4"/>
      <c r="BU919" s="4"/>
      <c r="BV919" s="4"/>
      <c r="BW919" s="4"/>
    </row>
    <row r="920" spans="1:75" ht="12.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1"/>
      <c r="AA920" s="52"/>
      <c r="AB920" s="58"/>
      <c r="AC920" s="59"/>
      <c r="AD920" s="58"/>
      <c r="AE920" s="58"/>
      <c r="AF920" s="55"/>
      <c r="AG920" s="4"/>
      <c r="AH920" s="4"/>
      <c r="AI920" s="4"/>
      <c r="AJ920" s="4"/>
      <c r="AK920" s="4"/>
      <c r="AL920" s="4"/>
      <c r="AM920" s="4"/>
      <c r="AN920" s="4"/>
      <c r="AO920" s="4"/>
      <c r="AP920" s="4"/>
      <c r="AQ920" s="4"/>
      <c r="AR920" s="4"/>
      <c r="AS920" s="4"/>
      <c r="AT920" s="4"/>
      <c r="AU920" s="4"/>
      <c r="AV920" s="4"/>
      <c r="AW920" s="4"/>
      <c r="AX920" s="4"/>
      <c r="AY920" s="4"/>
      <c r="AZ920" s="4"/>
      <c r="BA920" s="4"/>
      <c r="BB920" s="4"/>
      <c r="BC920" s="4"/>
      <c r="BD920" s="4"/>
      <c r="BE920" s="4"/>
      <c r="BF920" s="4"/>
      <c r="BG920" s="4"/>
      <c r="BH920" s="4"/>
      <c r="BI920" s="4"/>
      <c r="BJ920" s="4"/>
      <c r="BK920" s="4"/>
      <c r="BL920" s="4"/>
      <c r="BM920" s="4"/>
      <c r="BN920" s="4"/>
      <c r="BO920" s="4"/>
      <c r="BP920" s="4"/>
      <c r="BQ920" s="4"/>
      <c r="BR920" s="4"/>
      <c r="BS920" s="4"/>
      <c r="BT920" s="4"/>
      <c r="BU920" s="4"/>
      <c r="BV920" s="4"/>
      <c r="BW920" s="4"/>
    </row>
    <row r="921" spans="1:75" ht="12.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1"/>
      <c r="AA921" s="52"/>
      <c r="AB921" s="58"/>
      <c r="AC921" s="59"/>
      <c r="AD921" s="58"/>
      <c r="AE921" s="58"/>
      <c r="AF921" s="55"/>
      <c r="AG921" s="4"/>
      <c r="AH921" s="4"/>
      <c r="AI921" s="4"/>
      <c r="AJ921" s="4"/>
      <c r="AK921" s="4"/>
      <c r="AL921" s="4"/>
      <c r="AM921" s="4"/>
      <c r="AN921" s="4"/>
      <c r="AO921" s="4"/>
      <c r="AP921" s="4"/>
      <c r="AQ921" s="4"/>
      <c r="AR921" s="4"/>
      <c r="AS921" s="4"/>
      <c r="AT921" s="4"/>
      <c r="AU921" s="4"/>
      <c r="AV921" s="4"/>
      <c r="AW921" s="4"/>
      <c r="AX921" s="4"/>
      <c r="AY921" s="4"/>
      <c r="AZ921" s="4"/>
      <c r="BA921" s="4"/>
      <c r="BB921" s="4"/>
      <c r="BC921" s="4"/>
      <c r="BD921" s="4"/>
      <c r="BE921" s="4"/>
      <c r="BF921" s="4"/>
      <c r="BG921" s="4"/>
      <c r="BH921" s="4"/>
      <c r="BI921" s="4"/>
      <c r="BJ921" s="4"/>
      <c r="BK921" s="4"/>
      <c r="BL921" s="4"/>
      <c r="BM921" s="4"/>
      <c r="BN921" s="4"/>
      <c r="BO921" s="4"/>
      <c r="BP921" s="4"/>
      <c r="BQ921" s="4"/>
      <c r="BR921" s="4"/>
      <c r="BS921" s="4"/>
      <c r="BT921" s="4"/>
      <c r="BU921" s="4"/>
      <c r="BV921" s="4"/>
      <c r="BW921" s="4"/>
    </row>
    <row r="922" spans="1:75" ht="12.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1"/>
      <c r="AA922" s="52"/>
      <c r="AB922" s="58"/>
      <c r="AC922" s="59"/>
      <c r="AD922" s="58"/>
      <c r="AE922" s="58"/>
      <c r="AF922" s="55"/>
      <c r="AG922" s="4"/>
      <c r="AH922" s="4"/>
      <c r="AI922" s="4"/>
      <c r="AJ922" s="4"/>
      <c r="AK922" s="4"/>
      <c r="AL922" s="4"/>
      <c r="AM922" s="4"/>
      <c r="AN922" s="4"/>
      <c r="AO922" s="4"/>
      <c r="AP922" s="4"/>
      <c r="AQ922" s="4"/>
      <c r="AR922" s="4"/>
      <c r="AS922" s="4"/>
      <c r="AT922" s="4"/>
      <c r="AU922" s="4"/>
      <c r="AV922" s="4"/>
      <c r="AW922" s="4"/>
      <c r="AX922" s="4"/>
      <c r="AY922" s="4"/>
      <c r="AZ922" s="4"/>
      <c r="BA922" s="4"/>
      <c r="BB922" s="4"/>
      <c r="BC922" s="4"/>
      <c r="BD922" s="4"/>
      <c r="BE922" s="4"/>
      <c r="BF922" s="4"/>
      <c r="BG922" s="4"/>
      <c r="BH922" s="4"/>
      <c r="BI922" s="4"/>
      <c r="BJ922" s="4"/>
      <c r="BK922" s="4"/>
      <c r="BL922" s="4"/>
      <c r="BM922" s="4"/>
      <c r="BN922" s="4"/>
      <c r="BO922" s="4"/>
      <c r="BP922" s="4"/>
      <c r="BQ922" s="4"/>
      <c r="BR922" s="4"/>
      <c r="BS922" s="4"/>
      <c r="BT922" s="4"/>
      <c r="BU922" s="4"/>
      <c r="BV922" s="4"/>
      <c r="BW922" s="4"/>
    </row>
    <row r="923" spans="1:75" ht="12.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1"/>
      <c r="AA923" s="52"/>
      <c r="AB923" s="58"/>
      <c r="AC923" s="59"/>
      <c r="AD923" s="58"/>
      <c r="AE923" s="58"/>
      <c r="AF923" s="55"/>
      <c r="AG923" s="4"/>
      <c r="AH923" s="4"/>
      <c r="AI923" s="4"/>
      <c r="AJ923" s="4"/>
      <c r="AK923" s="4"/>
      <c r="AL923" s="4"/>
      <c r="AM923" s="4"/>
      <c r="AN923" s="4"/>
      <c r="AO923" s="4"/>
      <c r="AP923" s="4"/>
      <c r="AQ923" s="4"/>
      <c r="AR923" s="4"/>
      <c r="AS923" s="4"/>
      <c r="AT923" s="4"/>
      <c r="AU923" s="4"/>
      <c r="AV923" s="4"/>
      <c r="AW923" s="4"/>
      <c r="AX923" s="4"/>
      <c r="AY923" s="4"/>
      <c r="AZ923" s="4"/>
      <c r="BA923" s="4"/>
      <c r="BB923" s="4"/>
      <c r="BC923" s="4"/>
      <c r="BD923" s="4"/>
      <c r="BE923" s="4"/>
      <c r="BF923" s="4"/>
      <c r="BG923" s="4"/>
      <c r="BH923" s="4"/>
      <c r="BI923" s="4"/>
      <c r="BJ923" s="4"/>
      <c r="BK923" s="4"/>
      <c r="BL923" s="4"/>
      <c r="BM923" s="4"/>
      <c r="BN923" s="4"/>
      <c r="BO923" s="4"/>
      <c r="BP923" s="4"/>
      <c r="BQ923" s="4"/>
      <c r="BR923" s="4"/>
      <c r="BS923" s="4"/>
      <c r="BT923" s="4"/>
      <c r="BU923" s="4"/>
      <c r="BV923" s="4"/>
      <c r="BW923" s="4"/>
    </row>
    <row r="924" spans="1:75" ht="12.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1"/>
      <c r="AA924" s="52"/>
      <c r="AB924" s="58"/>
      <c r="AC924" s="59"/>
      <c r="AD924" s="58"/>
      <c r="AE924" s="58"/>
      <c r="AF924" s="55"/>
      <c r="AG924" s="4"/>
      <c r="AH924" s="4"/>
      <c r="AI924" s="4"/>
      <c r="AJ924" s="4"/>
      <c r="AK924" s="4"/>
      <c r="AL924" s="4"/>
      <c r="AM924" s="4"/>
      <c r="AN924" s="4"/>
      <c r="AO924" s="4"/>
      <c r="AP924" s="4"/>
      <c r="AQ924" s="4"/>
      <c r="AR924" s="4"/>
      <c r="AS924" s="4"/>
      <c r="AT924" s="4"/>
      <c r="AU924" s="4"/>
      <c r="AV924" s="4"/>
      <c r="AW924" s="4"/>
      <c r="AX924" s="4"/>
      <c r="AY924" s="4"/>
      <c r="AZ924" s="4"/>
      <c r="BA924" s="4"/>
      <c r="BB924" s="4"/>
      <c r="BC924" s="4"/>
      <c r="BD924" s="4"/>
      <c r="BE924" s="4"/>
      <c r="BF924" s="4"/>
      <c r="BG924" s="4"/>
      <c r="BH924" s="4"/>
      <c r="BI924" s="4"/>
      <c r="BJ924" s="4"/>
      <c r="BK924" s="4"/>
      <c r="BL924" s="4"/>
      <c r="BM924" s="4"/>
      <c r="BN924" s="4"/>
      <c r="BO924" s="4"/>
      <c r="BP924" s="4"/>
      <c r="BQ924" s="4"/>
      <c r="BR924" s="4"/>
      <c r="BS924" s="4"/>
      <c r="BT924" s="4"/>
      <c r="BU924" s="4"/>
      <c r="BV924" s="4"/>
      <c r="BW924" s="4"/>
    </row>
    <row r="925" spans="1:75" ht="12.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1"/>
      <c r="AA925" s="52"/>
      <c r="AB925" s="58"/>
      <c r="AC925" s="59"/>
      <c r="AD925" s="58"/>
      <c r="AE925" s="58"/>
      <c r="AF925" s="55"/>
      <c r="AG925" s="4"/>
      <c r="AH925" s="4"/>
      <c r="AI925" s="4"/>
      <c r="AJ925" s="4"/>
      <c r="AK925" s="4"/>
      <c r="AL925" s="4"/>
      <c r="AM925" s="4"/>
      <c r="AN925" s="4"/>
      <c r="AO925" s="4"/>
      <c r="AP925" s="4"/>
      <c r="AQ925" s="4"/>
      <c r="AR925" s="4"/>
      <c r="AS925" s="4"/>
      <c r="AT925" s="4"/>
      <c r="AU925" s="4"/>
      <c r="AV925" s="4"/>
      <c r="AW925" s="4"/>
      <c r="AX925" s="4"/>
      <c r="AY925" s="4"/>
      <c r="AZ925" s="4"/>
      <c r="BA925" s="4"/>
      <c r="BB925" s="4"/>
      <c r="BC925" s="4"/>
      <c r="BD925" s="4"/>
      <c r="BE925" s="4"/>
      <c r="BF925" s="4"/>
      <c r="BG925" s="4"/>
      <c r="BH925" s="4"/>
      <c r="BI925" s="4"/>
      <c r="BJ925" s="4"/>
      <c r="BK925" s="4"/>
      <c r="BL925" s="4"/>
      <c r="BM925" s="4"/>
      <c r="BN925" s="4"/>
      <c r="BO925" s="4"/>
      <c r="BP925" s="4"/>
      <c r="BQ925" s="4"/>
      <c r="BR925" s="4"/>
      <c r="BS925" s="4"/>
      <c r="BT925" s="4"/>
      <c r="BU925" s="4"/>
      <c r="BV925" s="4"/>
      <c r="BW925" s="4"/>
    </row>
    <row r="926" spans="1:75" ht="12.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1"/>
      <c r="AA926" s="52"/>
      <c r="AB926" s="58"/>
      <c r="AC926" s="59"/>
      <c r="AD926" s="58"/>
      <c r="AE926" s="58"/>
      <c r="AF926" s="55"/>
      <c r="AG926" s="4"/>
      <c r="AH926" s="4"/>
      <c r="AI926" s="4"/>
      <c r="AJ926" s="4"/>
      <c r="AK926" s="4"/>
      <c r="AL926" s="4"/>
      <c r="AM926" s="4"/>
      <c r="AN926" s="4"/>
      <c r="AO926" s="4"/>
      <c r="AP926" s="4"/>
      <c r="AQ926" s="4"/>
      <c r="AR926" s="4"/>
      <c r="AS926" s="4"/>
      <c r="AT926" s="4"/>
      <c r="AU926" s="4"/>
      <c r="AV926" s="4"/>
      <c r="AW926" s="4"/>
      <c r="AX926" s="4"/>
      <c r="AY926" s="4"/>
      <c r="AZ926" s="4"/>
      <c r="BA926" s="4"/>
      <c r="BB926" s="4"/>
      <c r="BC926" s="4"/>
      <c r="BD926" s="4"/>
      <c r="BE926" s="4"/>
      <c r="BF926" s="4"/>
      <c r="BG926" s="4"/>
      <c r="BH926" s="4"/>
      <c r="BI926" s="4"/>
      <c r="BJ926" s="4"/>
      <c r="BK926" s="4"/>
      <c r="BL926" s="4"/>
      <c r="BM926" s="4"/>
      <c r="BN926" s="4"/>
      <c r="BO926" s="4"/>
      <c r="BP926" s="4"/>
      <c r="BQ926" s="4"/>
      <c r="BR926" s="4"/>
      <c r="BS926" s="4"/>
      <c r="BT926" s="4"/>
      <c r="BU926" s="4"/>
      <c r="BV926" s="4"/>
      <c r="BW926" s="4"/>
    </row>
    <row r="927" spans="1:75" ht="12.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1"/>
      <c r="AA927" s="52"/>
      <c r="AB927" s="58"/>
      <c r="AC927" s="59"/>
      <c r="AD927" s="58"/>
      <c r="AE927" s="58"/>
      <c r="AF927" s="55"/>
      <c r="AG927" s="4"/>
      <c r="AH927" s="4"/>
      <c r="AI927" s="4"/>
      <c r="AJ927" s="4"/>
      <c r="AK927" s="4"/>
      <c r="AL927" s="4"/>
      <c r="AM927" s="4"/>
      <c r="AN927" s="4"/>
      <c r="AO927" s="4"/>
      <c r="AP927" s="4"/>
      <c r="AQ927" s="4"/>
      <c r="AR927" s="4"/>
      <c r="AS927" s="4"/>
      <c r="AT927" s="4"/>
      <c r="AU927" s="4"/>
      <c r="AV927" s="4"/>
      <c r="AW927" s="4"/>
      <c r="AX927" s="4"/>
      <c r="AY927" s="4"/>
      <c r="AZ927" s="4"/>
      <c r="BA927" s="4"/>
      <c r="BB927" s="4"/>
      <c r="BC927" s="4"/>
      <c r="BD927" s="4"/>
      <c r="BE927" s="4"/>
      <c r="BF927" s="4"/>
      <c r="BG927" s="4"/>
      <c r="BH927" s="4"/>
      <c r="BI927" s="4"/>
      <c r="BJ927" s="4"/>
      <c r="BK927" s="4"/>
      <c r="BL927" s="4"/>
      <c r="BM927" s="4"/>
      <c r="BN927" s="4"/>
      <c r="BO927" s="4"/>
      <c r="BP927" s="4"/>
      <c r="BQ927" s="4"/>
      <c r="BR927" s="4"/>
      <c r="BS927" s="4"/>
      <c r="BT927" s="4"/>
      <c r="BU927" s="4"/>
      <c r="BV927" s="4"/>
      <c r="BW927" s="4"/>
    </row>
    <row r="928" spans="1:75" ht="12.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1"/>
      <c r="AA928" s="52"/>
      <c r="AB928" s="58"/>
      <c r="AC928" s="59"/>
      <c r="AD928" s="58"/>
      <c r="AE928" s="58"/>
      <c r="AF928" s="55"/>
      <c r="AG928" s="4"/>
      <c r="AH928" s="4"/>
      <c r="AI928" s="4"/>
      <c r="AJ928" s="4"/>
      <c r="AK928" s="4"/>
      <c r="AL928" s="4"/>
      <c r="AM928" s="4"/>
      <c r="AN928" s="4"/>
      <c r="AO928" s="4"/>
      <c r="AP928" s="4"/>
      <c r="AQ928" s="4"/>
      <c r="AR928" s="4"/>
      <c r="AS928" s="4"/>
      <c r="AT928" s="4"/>
      <c r="AU928" s="4"/>
      <c r="AV928" s="4"/>
      <c r="AW928" s="4"/>
      <c r="AX928" s="4"/>
      <c r="AY928" s="4"/>
      <c r="AZ928" s="4"/>
      <c r="BA928" s="4"/>
      <c r="BB928" s="4"/>
      <c r="BC928" s="4"/>
      <c r="BD928" s="4"/>
      <c r="BE928" s="4"/>
      <c r="BF928" s="4"/>
      <c r="BG928" s="4"/>
      <c r="BH928" s="4"/>
      <c r="BI928" s="4"/>
      <c r="BJ928" s="4"/>
      <c r="BK928" s="4"/>
      <c r="BL928" s="4"/>
      <c r="BM928" s="4"/>
      <c r="BN928" s="4"/>
      <c r="BO928" s="4"/>
      <c r="BP928" s="4"/>
      <c r="BQ928" s="4"/>
      <c r="BR928" s="4"/>
      <c r="BS928" s="4"/>
      <c r="BT928" s="4"/>
      <c r="BU928" s="4"/>
      <c r="BV928" s="4"/>
      <c r="BW928" s="4"/>
    </row>
    <row r="929" spans="1:75" ht="12.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1"/>
      <c r="AA929" s="52"/>
      <c r="AB929" s="58"/>
      <c r="AC929" s="59"/>
      <c r="AD929" s="58"/>
      <c r="AE929" s="58"/>
      <c r="AF929" s="55"/>
      <c r="AG929" s="4"/>
      <c r="AH929" s="4"/>
      <c r="AI929" s="4"/>
      <c r="AJ929" s="4"/>
      <c r="AK929" s="4"/>
      <c r="AL929" s="4"/>
      <c r="AM929" s="4"/>
      <c r="AN929" s="4"/>
      <c r="AO929" s="4"/>
      <c r="AP929" s="4"/>
      <c r="AQ929" s="4"/>
      <c r="AR929" s="4"/>
      <c r="AS929" s="4"/>
      <c r="AT929" s="4"/>
      <c r="AU929" s="4"/>
      <c r="AV929" s="4"/>
      <c r="AW929" s="4"/>
      <c r="AX929" s="4"/>
      <c r="AY929" s="4"/>
      <c r="AZ929" s="4"/>
      <c r="BA929" s="4"/>
      <c r="BB929" s="4"/>
      <c r="BC929" s="4"/>
      <c r="BD929" s="4"/>
      <c r="BE929" s="4"/>
      <c r="BF929" s="4"/>
      <c r="BG929" s="4"/>
      <c r="BH929" s="4"/>
      <c r="BI929" s="4"/>
      <c r="BJ929" s="4"/>
      <c r="BK929" s="4"/>
      <c r="BL929" s="4"/>
      <c r="BM929" s="4"/>
      <c r="BN929" s="4"/>
      <c r="BO929" s="4"/>
      <c r="BP929" s="4"/>
      <c r="BQ929" s="4"/>
      <c r="BR929" s="4"/>
      <c r="BS929" s="4"/>
      <c r="BT929" s="4"/>
      <c r="BU929" s="4"/>
      <c r="BV929" s="4"/>
      <c r="BW929" s="4"/>
    </row>
    <row r="930" spans="1:75" ht="12.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1"/>
      <c r="AA930" s="52"/>
      <c r="AB930" s="58"/>
      <c r="AC930" s="59"/>
      <c r="AD930" s="58"/>
      <c r="AE930" s="58"/>
      <c r="AF930" s="55"/>
      <c r="AG930" s="4"/>
      <c r="AH930" s="4"/>
      <c r="AI930" s="4"/>
      <c r="AJ930" s="4"/>
      <c r="AK930" s="4"/>
      <c r="AL930" s="4"/>
      <c r="AM930" s="4"/>
      <c r="AN930" s="4"/>
      <c r="AO930" s="4"/>
      <c r="AP930" s="4"/>
      <c r="AQ930" s="4"/>
      <c r="AR930" s="4"/>
      <c r="AS930" s="4"/>
      <c r="AT930" s="4"/>
      <c r="AU930" s="4"/>
      <c r="AV930" s="4"/>
      <c r="AW930" s="4"/>
      <c r="AX930" s="4"/>
      <c r="AY930" s="4"/>
      <c r="AZ930" s="4"/>
      <c r="BA930" s="4"/>
      <c r="BB930" s="4"/>
      <c r="BC930" s="4"/>
      <c r="BD930" s="4"/>
      <c r="BE930" s="4"/>
      <c r="BF930" s="4"/>
      <c r="BG930" s="4"/>
      <c r="BH930" s="4"/>
      <c r="BI930" s="4"/>
      <c r="BJ930" s="4"/>
      <c r="BK930" s="4"/>
      <c r="BL930" s="4"/>
      <c r="BM930" s="4"/>
      <c r="BN930" s="4"/>
      <c r="BO930" s="4"/>
      <c r="BP930" s="4"/>
      <c r="BQ930" s="4"/>
      <c r="BR930" s="4"/>
      <c r="BS930" s="4"/>
      <c r="BT930" s="4"/>
      <c r="BU930" s="4"/>
      <c r="BV930" s="4"/>
      <c r="BW930" s="4"/>
    </row>
    <row r="931" spans="1:75" ht="12.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1"/>
      <c r="AA931" s="52"/>
      <c r="AB931" s="58"/>
      <c r="AC931" s="59"/>
      <c r="AD931" s="58"/>
      <c r="AE931" s="58"/>
      <c r="AF931" s="55"/>
      <c r="AG931" s="4"/>
      <c r="AH931" s="4"/>
      <c r="AI931" s="4"/>
      <c r="AJ931" s="4"/>
      <c r="AK931" s="4"/>
      <c r="AL931" s="4"/>
      <c r="AM931" s="4"/>
      <c r="AN931" s="4"/>
      <c r="AO931" s="4"/>
      <c r="AP931" s="4"/>
      <c r="AQ931" s="4"/>
      <c r="AR931" s="4"/>
      <c r="AS931" s="4"/>
      <c r="AT931" s="4"/>
      <c r="AU931" s="4"/>
      <c r="AV931" s="4"/>
      <c r="AW931" s="4"/>
      <c r="AX931" s="4"/>
      <c r="AY931" s="4"/>
      <c r="AZ931" s="4"/>
      <c r="BA931" s="4"/>
      <c r="BB931" s="4"/>
      <c r="BC931" s="4"/>
      <c r="BD931" s="4"/>
      <c r="BE931" s="4"/>
      <c r="BF931" s="4"/>
      <c r="BG931" s="4"/>
      <c r="BH931" s="4"/>
      <c r="BI931" s="4"/>
      <c r="BJ931" s="4"/>
      <c r="BK931" s="4"/>
      <c r="BL931" s="4"/>
      <c r="BM931" s="4"/>
      <c r="BN931" s="4"/>
      <c r="BO931" s="4"/>
      <c r="BP931" s="4"/>
      <c r="BQ931" s="4"/>
      <c r="BR931" s="4"/>
      <c r="BS931" s="4"/>
      <c r="BT931" s="4"/>
      <c r="BU931" s="4"/>
      <c r="BV931" s="4"/>
      <c r="BW931" s="4"/>
    </row>
    <row r="932" spans="1:75" ht="12.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1"/>
      <c r="AA932" s="52"/>
      <c r="AB932" s="58"/>
      <c r="AC932" s="59"/>
      <c r="AD932" s="58"/>
      <c r="AE932" s="58"/>
      <c r="AF932" s="55"/>
      <c r="AG932" s="4"/>
      <c r="AH932" s="4"/>
      <c r="AI932" s="4"/>
      <c r="AJ932" s="4"/>
      <c r="AK932" s="4"/>
      <c r="AL932" s="4"/>
      <c r="AM932" s="4"/>
      <c r="AN932" s="4"/>
      <c r="AO932" s="4"/>
      <c r="AP932" s="4"/>
      <c r="AQ932" s="4"/>
      <c r="AR932" s="4"/>
      <c r="AS932" s="4"/>
      <c r="AT932" s="4"/>
      <c r="AU932" s="4"/>
      <c r="AV932" s="4"/>
      <c r="AW932" s="4"/>
      <c r="AX932" s="4"/>
      <c r="AY932" s="4"/>
      <c r="AZ932" s="4"/>
      <c r="BA932" s="4"/>
      <c r="BB932" s="4"/>
      <c r="BC932" s="4"/>
      <c r="BD932" s="4"/>
      <c r="BE932" s="4"/>
      <c r="BF932" s="4"/>
      <c r="BG932" s="4"/>
      <c r="BH932" s="4"/>
      <c r="BI932" s="4"/>
      <c r="BJ932" s="4"/>
      <c r="BK932" s="4"/>
      <c r="BL932" s="4"/>
      <c r="BM932" s="4"/>
      <c r="BN932" s="4"/>
      <c r="BO932" s="4"/>
      <c r="BP932" s="4"/>
      <c r="BQ932" s="4"/>
      <c r="BR932" s="4"/>
      <c r="BS932" s="4"/>
      <c r="BT932" s="4"/>
      <c r="BU932" s="4"/>
      <c r="BV932" s="4"/>
      <c r="BW932" s="4"/>
    </row>
    <row r="933" spans="1:75" ht="12.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1"/>
      <c r="AA933" s="52"/>
      <c r="AB933" s="58"/>
      <c r="AC933" s="59"/>
      <c r="AD933" s="58"/>
      <c r="AE933" s="58"/>
      <c r="AF933" s="55"/>
      <c r="AG933" s="4"/>
      <c r="AH933" s="4"/>
      <c r="AI933" s="4"/>
      <c r="AJ933" s="4"/>
      <c r="AK933" s="4"/>
      <c r="AL933" s="4"/>
      <c r="AM933" s="4"/>
      <c r="AN933" s="4"/>
      <c r="AO933" s="4"/>
      <c r="AP933" s="4"/>
      <c r="AQ933" s="4"/>
      <c r="AR933" s="4"/>
      <c r="AS933" s="4"/>
      <c r="AT933" s="4"/>
      <c r="AU933" s="4"/>
      <c r="AV933" s="4"/>
      <c r="AW933" s="4"/>
      <c r="AX933" s="4"/>
      <c r="AY933" s="4"/>
      <c r="AZ933" s="4"/>
      <c r="BA933" s="4"/>
      <c r="BB933" s="4"/>
      <c r="BC933" s="4"/>
      <c r="BD933" s="4"/>
      <c r="BE933" s="4"/>
      <c r="BF933" s="4"/>
      <c r="BG933" s="4"/>
      <c r="BH933" s="4"/>
      <c r="BI933" s="4"/>
      <c r="BJ933" s="4"/>
      <c r="BK933" s="4"/>
      <c r="BL933" s="4"/>
      <c r="BM933" s="4"/>
      <c r="BN933" s="4"/>
      <c r="BO933" s="4"/>
      <c r="BP933" s="4"/>
      <c r="BQ933" s="4"/>
      <c r="BR933" s="4"/>
      <c r="BS933" s="4"/>
      <c r="BT933" s="4"/>
      <c r="BU933" s="4"/>
      <c r="BV933" s="4"/>
      <c r="BW933" s="4"/>
    </row>
    <row r="934" spans="1:75" ht="12.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1"/>
      <c r="AA934" s="52"/>
      <c r="AB934" s="58"/>
      <c r="AC934" s="59"/>
      <c r="AD934" s="58"/>
      <c r="AE934" s="58"/>
      <c r="AF934" s="55"/>
      <c r="AG934" s="4"/>
      <c r="AH934" s="4"/>
      <c r="AI934" s="4"/>
      <c r="AJ934" s="4"/>
      <c r="AK934" s="4"/>
      <c r="AL934" s="4"/>
      <c r="AM934" s="4"/>
      <c r="AN934" s="4"/>
      <c r="AO934" s="4"/>
      <c r="AP934" s="4"/>
      <c r="AQ934" s="4"/>
      <c r="AR934" s="4"/>
      <c r="AS934" s="4"/>
      <c r="AT934" s="4"/>
      <c r="AU934" s="4"/>
      <c r="AV934" s="4"/>
      <c r="AW934" s="4"/>
      <c r="AX934" s="4"/>
      <c r="AY934" s="4"/>
      <c r="AZ934" s="4"/>
      <c r="BA934" s="4"/>
      <c r="BB934" s="4"/>
      <c r="BC934" s="4"/>
      <c r="BD934" s="4"/>
      <c r="BE934" s="4"/>
      <c r="BF934" s="4"/>
      <c r="BG934" s="4"/>
      <c r="BH934" s="4"/>
      <c r="BI934" s="4"/>
      <c r="BJ934" s="4"/>
      <c r="BK934" s="4"/>
      <c r="BL934" s="4"/>
      <c r="BM934" s="4"/>
      <c r="BN934" s="4"/>
      <c r="BO934" s="4"/>
      <c r="BP934" s="4"/>
      <c r="BQ934" s="4"/>
      <c r="BR934" s="4"/>
      <c r="BS934" s="4"/>
      <c r="BT934" s="4"/>
      <c r="BU934" s="4"/>
      <c r="BV934" s="4"/>
      <c r="BW934" s="4"/>
    </row>
    <row r="935" spans="1:75" ht="12.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1"/>
      <c r="AA935" s="52"/>
      <c r="AB935" s="58"/>
      <c r="AC935" s="59"/>
      <c r="AD935" s="58"/>
      <c r="AE935" s="58"/>
      <c r="AF935" s="55"/>
      <c r="AG935" s="4"/>
      <c r="AH935" s="4"/>
      <c r="AI935" s="4"/>
      <c r="AJ935" s="4"/>
      <c r="AK935" s="4"/>
      <c r="AL935" s="4"/>
      <c r="AM935" s="4"/>
      <c r="AN935" s="4"/>
      <c r="AO935" s="4"/>
      <c r="AP935" s="4"/>
      <c r="AQ935" s="4"/>
      <c r="AR935" s="4"/>
      <c r="AS935" s="4"/>
      <c r="AT935" s="4"/>
      <c r="AU935" s="4"/>
      <c r="AV935" s="4"/>
      <c r="AW935" s="4"/>
      <c r="AX935" s="4"/>
      <c r="AY935" s="4"/>
      <c r="AZ935" s="4"/>
      <c r="BA935" s="4"/>
      <c r="BB935" s="4"/>
      <c r="BC935" s="4"/>
      <c r="BD935" s="4"/>
      <c r="BE935" s="4"/>
      <c r="BF935" s="4"/>
      <c r="BG935" s="4"/>
      <c r="BH935" s="4"/>
      <c r="BI935" s="4"/>
      <c r="BJ935" s="4"/>
      <c r="BK935" s="4"/>
      <c r="BL935" s="4"/>
      <c r="BM935" s="4"/>
      <c r="BN935" s="4"/>
      <c r="BO935" s="4"/>
      <c r="BP935" s="4"/>
      <c r="BQ935" s="4"/>
      <c r="BR935" s="4"/>
      <c r="BS935" s="4"/>
      <c r="BT935" s="4"/>
      <c r="BU935" s="4"/>
      <c r="BV935" s="4"/>
      <c r="BW935" s="4"/>
    </row>
    <row r="936" spans="1:75" ht="12.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1"/>
      <c r="AA936" s="52"/>
      <c r="AB936" s="58"/>
      <c r="AC936" s="59"/>
      <c r="AD936" s="58"/>
      <c r="AE936" s="58"/>
      <c r="AF936" s="55"/>
      <c r="AG936" s="4"/>
      <c r="AH936" s="4"/>
      <c r="AI936" s="4"/>
      <c r="AJ936" s="4"/>
      <c r="AK936" s="4"/>
      <c r="AL936" s="4"/>
      <c r="AM936" s="4"/>
      <c r="AN936" s="4"/>
      <c r="AO936" s="4"/>
      <c r="AP936" s="4"/>
      <c r="AQ936" s="4"/>
      <c r="AR936" s="4"/>
      <c r="AS936" s="4"/>
      <c r="AT936" s="4"/>
      <c r="AU936" s="4"/>
      <c r="AV936" s="4"/>
      <c r="AW936" s="4"/>
      <c r="AX936" s="4"/>
      <c r="AY936" s="4"/>
      <c r="AZ936" s="4"/>
      <c r="BA936" s="4"/>
      <c r="BB936" s="4"/>
      <c r="BC936" s="4"/>
      <c r="BD936" s="4"/>
      <c r="BE936" s="4"/>
      <c r="BF936" s="4"/>
      <c r="BG936" s="4"/>
      <c r="BH936" s="4"/>
      <c r="BI936" s="4"/>
      <c r="BJ936" s="4"/>
      <c r="BK936" s="4"/>
      <c r="BL936" s="4"/>
      <c r="BM936" s="4"/>
      <c r="BN936" s="4"/>
      <c r="BO936" s="4"/>
      <c r="BP936" s="4"/>
      <c r="BQ936" s="4"/>
      <c r="BR936" s="4"/>
      <c r="BS936" s="4"/>
      <c r="BT936" s="4"/>
      <c r="BU936" s="4"/>
      <c r="BV936" s="4"/>
      <c r="BW936" s="4"/>
    </row>
    <row r="937" spans="1:75" ht="12.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1"/>
      <c r="AA937" s="52"/>
      <c r="AB937" s="58"/>
      <c r="AC937" s="59"/>
      <c r="AD937" s="58"/>
      <c r="AE937" s="58"/>
      <c r="AF937" s="55"/>
      <c r="AG937" s="4"/>
      <c r="AH937" s="4"/>
      <c r="AI937" s="4"/>
      <c r="AJ937" s="4"/>
      <c r="AK937" s="4"/>
      <c r="AL937" s="4"/>
      <c r="AM937" s="4"/>
      <c r="AN937" s="4"/>
      <c r="AO937" s="4"/>
      <c r="AP937" s="4"/>
      <c r="AQ937" s="4"/>
      <c r="AR937" s="4"/>
      <c r="AS937" s="4"/>
      <c r="AT937" s="4"/>
      <c r="AU937" s="4"/>
      <c r="AV937" s="4"/>
      <c r="AW937" s="4"/>
      <c r="AX937" s="4"/>
      <c r="AY937" s="4"/>
      <c r="AZ937" s="4"/>
      <c r="BA937" s="4"/>
      <c r="BB937" s="4"/>
      <c r="BC937" s="4"/>
      <c r="BD937" s="4"/>
      <c r="BE937" s="4"/>
      <c r="BF937" s="4"/>
      <c r="BG937" s="4"/>
      <c r="BH937" s="4"/>
      <c r="BI937" s="4"/>
      <c r="BJ937" s="4"/>
      <c r="BK937" s="4"/>
      <c r="BL937" s="4"/>
      <c r="BM937" s="4"/>
      <c r="BN937" s="4"/>
      <c r="BO937" s="4"/>
      <c r="BP937" s="4"/>
      <c r="BQ937" s="4"/>
      <c r="BR937" s="4"/>
      <c r="BS937" s="4"/>
      <c r="BT937" s="4"/>
      <c r="BU937" s="4"/>
      <c r="BV937" s="4"/>
      <c r="BW937" s="4"/>
    </row>
    <row r="938" spans="1:75" ht="12.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1"/>
      <c r="AA938" s="52"/>
      <c r="AB938" s="58"/>
      <c r="AC938" s="59"/>
      <c r="AD938" s="58"/>
      <c r="AE938" s="58"/>
      <c r="AF938" s="55"/>
      <c r="AG938" s="4"/>
      <c r="AH938" s="4"/>
      <c r="AI938" s="4"/>
      <c r="AJ938" s="4"/>
      <c r="AK938" s="4"/>
      <c r="AL938" s="4"/>
      <c r="AM938" s="4"/>
      <c r="AN938" s="4"/>
      <c r="AO938" s="4"/>
      <c r="AP938" s="4"/>
      <c r="AQ938" s="4"/>
      <c r="AR938" s="4"/>
      <c r="AS938" s="4"/>
      <c r="AT938" s="4"/>
      <c r="AU938" s="4"/>
      <c r="AV938" s="4"/>
      <c r="AW938" s="4"/>
      <c r="AX938" s="4"/>
      <c r="AY938" s="4"/>
      <c r="AZ938" s="4"/>
      <c r="BA938" s="4"/>
      <c r="BB938" s="4"/>
      <c r="BC938" s="4"/>
      <c r="BD938" s="4"/>
      <c r="BE938" s="4"/>
      <c r="BF938" s="4"/>
      <c r="BG938" s="4"/>
      <c r="BH938" s="4"/>
      <c r="BI938" s="4"/>
      <c r="BJ938" s="4"/>
      <c r="BK938" s="4"/>
      <c r="BL938" s="4"/>
      <c r="BM938" s="4"/>
      <c r="BN938" s="4"/>
      <c r="BO938" s="4"/>
      <c r="BP938" s="4"/>
      <c r="BQ938" s="4"/>
      <c r="BR938" s="4"/>
      <c r="BS938" s="4"/>
      <c r="BT938" s="4"/>
      <c r="BU938" s="4"/>
      <c r="BV938" s="4"/>
      <c r="BW938" s="4"/>
    </row>
    <row r="939" spans="1:75" ht="12.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1"/>
      <c r="AA939" s="52"/>
      <c r="AB939" s="58"/>
      <c r="AC939" s="59"/>
      <c r="AD939" s="58"/>
      <c r="AE939" s="58"/>
      <c r="AF939" s="55"/>
      <c r="AG939" s="4"/>
      <c r="AH939" s="4"/>
      <c r="AI939" s="4"/>
      <c r="AJ939" s="4"/>
      <c r="AK939" s="4"/>
      <c r="AL939" s="4"/>
      <c r="AM939" s="4"/>
      <c r="AN939" s="4"/>
      <c r="AO939" s="4"/>
      <c r="AP939" s="4"/>
      <c r="AQ939" s="4"/>
      <c r="AR939" s="4"/>
      <c r="AS939" s="4"/>
      <c r="AT939" s="4"/>
      <c r="AU939" s="4"/>
      <c r="AV939" s="4"/>
      <c r="AW939" s="4"/>
      <c r="AX939" s="4"/>
      <c r="AY939" s="4"/>
      <c r="AZ939" s="4"/>
      <c r="BA939" s="4"/>
      <c r="BB939" s="4"/>
      <c r="BC939" s="4"/>
      <c r="BD939" s="4"/>
      <c r="BE939" s="4"/>
      <c r="BF939" s="4"/>
      <c r="BG939" s="4"/>
      <c r="BH939" s="4"/>
      <c r="BI939" s="4"/>
      <c r="BJ939" s="4"/>
      <c r="BK939" s="4"/>
      <c r="BL939" s="4"/>
      <c r="BM939" s="4"/>
      <c r="BN939" s="4"/>
      <c r="BO939" s="4"/>
      <c r="BP939" s="4"/>
      <c r="BQ939" s="4"/>
      <c r="BR939" s="4"/>
      <c r="BS939" s="4"/>
      <c r="BT939" s="4"/>
      <c r="BU939" s="4"/>
      <c r="BV939" s="4"/>
      <c r="BW939" s="4"/>
    </row>
    <row r="940" spans="1:75" ht="12.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1"/>
      <c r="AA940" s="52"/>
      <c r="AB940" s="58"/>
      <c r="AC940" s="59"/>
      <c r="AD940" s="58"/>
      <c r="AE940" s="58"/>
      <c r="AF940" s="55"/>
      <c r="AG940" s="4"/>
      <c r="AH940" s="4"/>
      <c r="AI940" s="4"/>
      <c r="AJ940" s="4"/>
      <c r="AK940" s="4"/>
      <c r="AL940" s="4"/>
      <c r="AM940" s="4"/>
      <c r="AN940" s="4"/>
      <c r="AO940" s="4"/>
      <c r="AP940" s="4"/>
      <c r="AQ940" s="4"/>
      <c r="AR940" s="4"/>
      <c r="AS940" s="4"/>
      <c r="AT940" s="4"/>
      <c r="AU940" s="4"/>
      <c r="AV940" s="4"/>
      <c r="AW940" s="4"/>
      <c r="AX940" s="4"/>
      <c r="AY940" s="4"/>
      <c r="AZ940" s="4"/>
      <c r="BA940" s="4"/>
      <c r="BB940" s="4"/>
      <c r="BC940" s="4"/>
      <c r="BD940" s="4"/>
      <c r="BE940" s="4"/>
      <c r="BF940" s="4"/>
      <c r="BG940" s="4"/>
      <c r="BH940" s="4"/>
      <c r="BI940" s="4"/>
      <c r="BJ940" s="4"/>
      <c r="BK940" s="4"/>
      <c r="BL940" s="4"/>
      <c r="BM940" s="4"/>
      <c r="BN940" s="4"/>
      <c r="BO940" s="4"/>
      <c r="BP940" s="4"/>
      <c r="BQ940" s="4"/>
      <c r="BR940" s="4"/>
      <c r="BS940" s="4"/>
      <c r="BT940" s="4"/>
      <c r="BU940" s="4"/>
      <c r="BV940" s="4"/>
      <c r="BW940" s="4"/>
    </row>
    <row r="941" spans="1:75" ht="12.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1"/>
      <c r="AA941" s="52"/>
      <c r="AB941" s="58"/>
      <c r="AC941" s="59"/>
      <c r="AD941" s="58"/>
      <c r="AE941" s="58"/>
      <c r="AF941" s="55"/>
      <c r="AG941" s="4"/>
      <c r="AH941" s="4"/>
      <c r="AI941" s="4"/>
      <c r="AJ941" s="4"/>
      <c r="AK941" s="4"/>
      <c r="AL941" s="4"/>
      <c r="AM941" s="4"/>
      <c r="AN941" s="4"/>
      <c r="AO941" s="4"/>
      <c r="AP941" s="4"/>
      <c r="AQ941" s="4"/>
      <c r="AR941" s="4"/>
      <c r="AS941" s="4"/>
      <c r="AT941" s="4"/>
      <c r="AU941" s="4"/>
      <c r="AV941" s="4"/>
      <c r="AW941" s="4"/>
      <c r="AX941" s="4"/>
      <c r="AY941" s="4"/>
      <c r="AZ941" s="4"/>
      <c r="BA941" s="4"/>
      <c r="BB941" s="4"/>
      <c r="BC941" s="4"/>
      <c r="BD941" s="4"/>
      <c r="BE941" s="4"/>
      <c r="BF941" s="4"/>
      <c r="BG941" s="4"/>
      <c r="BH941" s="4"/>
      <c r="BI941" s="4"/>
      <c r="BJ941" s="4"/>
      <c r="BK941" s="4"/>
      <c r="BL941" s="4"/>
      <c r="BM941" s="4"/>
      <c r="BN941" s="4"/>
      <c r="BO941" s="4"/>
      <c r="BP941" s="4"/>
      <c r="BQ941" s="4"/>
      <c r="BR941" s="4"/>
      <c r="BS941" s="4"/>
      <c r="BT941" s="4"/>
      <c r="BU941" s="4"/>
      <c r="BV941" s="4"/>
      <c r="BW941" s="4"/>
    </row>
    <row r="942" spans="1:75" ht="12.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1"/>
      <c r="AA942" s="52"/>
      <c r="AB942" s="58"/>
      <c r="AC942" s="59"/>
      <c r="AD942" s="58"/>
      <c r="AE942" s="58"/>
      <c r="AF942" s="55"/>
      <c r="AG942" s="4"/>
      <c r="AH942" s="4"/>
      <c r="AI942" s="4"/>
      <c r="AJ942" s="4"/>
      <c r="AK942" s="4"/>
      <c r="AL942" s="4"/>
      <c r="AM942" s="4"/>
      <c r="AN942" s="4"/>
      <c r="AO942" s="4"/>
      <c r="AP942" s="4"/>
      <c r="AQ942" s="4"/>
      <c r="AR942" s="4"/>
      <c r="AS942" s="4"/>
      <c r="AT942" s="4"/>
      <c r="AU942" s="4"/>
      <c r="AV942" s="4"/>
      <c r="AW942" s="4"/>
      <c r="AX942" s="4"/>
      <c r="AY942" s="4"/>
      <c r="AZ942" s="4"/>
      <c r="BA942" s="4"/>
      <c r="BB942" s="4"/>
      <c r="BC942" s="4"/>
      <c r="BD942" s="4"/>
      <c r="BE942" s="4"/>
      <c r="BF942" s="4"/>
      <c r="BG942" s="4"/>
      <c r="BH942" s="4"/>
      <c r="BI942" s="4"/>
      <c r="BJ942" s="4"/>
      <c r="BK942" s="4"/>
      <c r="BL942" s="4"/>
      <c r="BM942" s="4"/>
      <c r="BN942" s="4"/>
      <c r="BO942" s="4"/>
      <c r="BP942" s="4"/>
      <c r="BQ942" s="4"/>
      <c r="BR942" s="4"/>
      <c r="BS942" s="4"/>
      <c r="BT942" s="4"/>
      <c r="BU942" s="4"/>
      <c r="BV942" s="4"/>
      <c r="BW942" s="4"/>
    </row>
    <row r="943" spans="1:75" ht="12.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1"/>
      <c r="AA943" s="52"/>
      <c r="AB943" s="58"/>
      <c r="AC943" s="59"/>
      <c r="AD943" s="58"/>
      <c r="AE943" s="58"/>
      <c r="AF943" s="55"/>
      <c r="AG943" s="4"/>
      <c r="AH943" s="4"/>
      <c r="AI943" s="4"/>
      <c r="AJ943" s="4"/>
      <c r="AK943" s="4"/>
      <c r="AL943" s="4"/>
      <c r="AM943" s="4"/>
      <c r="AN943" s="4"/>
      <c r="AO943" s="4"/>
      <c r="AP943" s="4"/>
      <c r="AQ943" s="4"/>
      <c r="AR943" s="4"/>
      <c r="AS943" s="4"/>
      <c r="AT943" s="4"/>
      <c r="AU943" s="4"/>
      <c r="AV943" s="4"/>
      <c r="AW943" s="4"/>
      <c r="AX943" s="4"/>
      <c r="AY943" s="4"/>
      <c r="AZ943" s="4"/>
      <c r="BA943" s="4"/>
      <c r="BB943" s="4"/>
      <c r="BC943" s="4"/>
      <c r="BD943" s="4"/>
      <c r="BE943" s="4"/>
      <c r="BF943" s="4"/>
      <c r="BG943" s="4"/>
      <c r="BH943" s="4"/>
      <c r="BI943" s="4"/>
      <c r="BJ943" s="4"/>
      <c r="BK943" s="4"/>
      <c r="BL943" s="4"/>
      <c r="BM943" s="4"/>
      <c r="BN943" s="4"/>
      <c r="BO943" s="4"/>
      <c r="BP943" s="4"/>
      <c r="BQ943" s="4"/>
      <c r="BR943" s="4"/>
      <c r="BS943" s="4"/>
      <c r="BT943" s="4"/>
      <c r="BU943" s="4"/>
      <c r="BV943" s="4"/>
      <c r="BW943" s="4"/>
    </row>
    <row r="944" spans="1:75" ht="12.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1"/>
      <c r="AA944" s="52"/>
      <c r="AB944" s="58"/>
      <c r="AC944" s="59"/>
      <c r="AD944" s="58"/>
      <c r="AE944" s="58"/>
      <c r="AF944" s="55"/>
      <c r="AG944" s="4"/>
      <c r="AH944" s="4"/>
      <c r="AI944" s="4"/>
      <c r="AJ944" s="4"/>
      <c r="AK944" s="4"/>
      <c r="AL944" s="4"/>
      <c r="AM944" s="4"/>
      <c r="AN944" s="4"/>
      <c r="AO944" s="4"/>
      <c r="AP944" s="4"/>
      <c r="AQ944" s="4"/>
      <c r="AR944" s="4"/>
      <c r="AS944" s="4"/>
      <c r="AT944" s="4"/>
      <c r="AU944" s="4"/>
      <c r="AV944" s="4"/>
      <c r="AW944" s="4"/>
      <c r="AX944" s="4"/>
      <c r="AY944" s="4"/>
      <c r="AZ944" s="4"/>
      <c r="BA944" s="4"/>
      <c r="BB944" s="4"/>
      <c r="BC944" s="4"/>
      <c r="BD944" s="4"/>
      <c r="BE944" s="4"/>
      <c r="BF944" s="4"/>
      <c r="BG944" s="4"/>
      <c r="BH944" s="4"/>
      <c r="BI944" s="4"/>
      <c r="BJ944" s="4"/>
      <c r="BK944" s="4"/>
      <c r="BL944" s="4"/>
      <c r="BM944" s="4"/>
      <c r="BN944" s="4"/>
      <c r="BO944" s="4"/>
      <c r="BP944" s="4"/>
      <c r="BQ944" s="4"/>
      <c r="BR944" s="4"/>
      <c r="BS944" s="4"/>
      <c r="BT944" s="4"/>
      <c r="BU944" s="4"/>
      <c r="BV944" s="4"/>
      <c r="BW944" s="4"/>
    </row>
    <row r="945" spans="1:75" ht="12.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1"/>
      <c r="AA945" s="52"/>
      <c r="AB945" s="58"/>
      <c r="AC945" s="59"/>
      <c r="AD945" s="58"/>
      <c r="AE945" s="58"/>
      <c r="AF945" s="55"/>
      <c r="AG945" s="4"/>
      <c r="AH945" s="4"/>
      <c r="AI945" s="4"/>
      <c r="AJ945" s="4"/>
      <c r="AK945" s="4"/>
      <c r="AL945" s="4"/>
      <c r="AM945" s="4"/>
      <c r="AN945" s="4"/>
      <c r="AO945" s="4"/>
      <c r="AP945" s="4"/>
      <c r="AQ945" s="4"/>
      <c r="AR945" s="4"/>
      <c r="AS945" s="4"/>
      <c r="AT945" s="4"/>
      <c r="AU945" s="4"/>
      <c r="AV945" s="4"/>
      <c r="AW945" s="4"/>
      <c r="AX945" s="4"/>
      <c r="AY945" s="4"/>
      <c r="AZ945" s="4"/>
      <c r="BA945" s="4"/>
      <c r="BB945" s="4"/>
      <c r="BC945" s="4"/>
      <c r="BD945" s="4"/>
      <c r="BE945" s="4"/>
      <c r="BF945" s="4"/>
      <c r="BG945" s="4"/>
      <c r="BH945" s="4"/>
      <c r="BI945" s="4"/>
      <c r="BJ945" s="4"/>
      <c r="BK945" s="4"/>
      <c r="BL945" s="4"/>
      <c r="BM945" s="4"/>
      <c r="BN945" s="4"/>
      <c r="BO945" s="4"/>
      <c r="BP945" s="4"/>
      <c r="BQ945" s="4"/>
      <c r="BR945" s="4"/>
      <c r="BS945" s="4"/>
      <c r="BT945" s="4"/>
      <c r="BU945" s="4"/>
      <c r="BV945" s="4"/>
      <c r="BW945" s="4"/>
    </row>
    <row r="946" spans="1:75" ht="12.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1"/>
      <c r="AA946" s="52"/>
      <c r="AB946" s="58"/>
      <c r="AC946" s="59"/>
      <c r="AD946" s="58"/>
      <c r="AE946" s="58"/>
      <c r="AF946" s="55"/>
      <c r="AG946" s="4"/>
      <c r="AH946" s="4"/>
      <c r="AI946" s="4"/>
      <c r="AJ946" s="4"/>
      <c r="AK946" s="4"/>
      <c r="AL946" s="4"/>
      <c r="AM946" s="4"/>
      <c r="AN946" s="4"/>
      <c r="AO946" s="4"/>
      <c r="AP946" s="4"/>
      <c r="AQ946" s="4"/>
      <c r="AR946" s="4"/>
      <c r="AS946" s="4"/>
      <c r="AT946" s="4"/>
      <c r="AU946" s="4"/>
      <c r="AV946" s="4"/>
      <c r="AW946" s="4"/>
      <c r="AX946" s="4"/>
      <c r="AY946" s="4"/>
      <c r="AZ946" s="4"/>
      <c r="BA946" s="4"/>
      <c r="BB946" s="4"/>
      <c r="BC946" s="4"/>
      <c r="BD946" s="4"/>
      <c r="BE946" s="4"/>
      <c r="BF946" s="4"/>
      <c r="BG946" s="4"/>
      <c r="BH946" s="4"/>
      <c r="BI946" s="4"/>
      <c r="BJ946" s="4"/>
      <c r="BK946" s="4"/>
      <c r="BL946" s="4"/>
      <c r="BM946" s="4"/>
      <c r="BN946" s="4"/>
      <c r="BO946" s="4"/>
      <c r="BP946" s="4"/>
      <c r="BQ946" s="4"/>
      <c r="BR946" s="4"/>
      <c r="BS946" s="4"/>
      <c r="BT946" s="4"/>
      <c r="BU946" s="4"/>
      <c r="BV946" s="4"/>
      <c r="BW946" s="4"/>
    </row>
    <row r="947" spans="1:75" ht="12.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1"/>
      <c r="AA947" s="52"/>
      <c r="AB947" s="58"/>
      <c r="AC947" s="59"/>
      <c r="AD947" s="58"/>
      <c r="AE947" s="58"/>
      <c r="AF947" s="55"/>
      <c r="AG947" s="4"/>
      <c r="AH947" s="4"/>
      <c r="AI947" s="4"/>
      <c r="AJ947" s="4"/>
      <c r="AK947" s="4"/>
      <c r="AL947" s="4"/>
      <c r="AM947" s="4"/>
      <c r="AN947" s="4"/>
      <c r="AO947" s="4"/>
      <c r="AP947" s="4"/>
      <c r="AQ947" s="4"/>
      <c r="AR947" s="4"/>
      <c r="AS947" s="4"/>
      <c r="AT947" s="4"/>
      <c r="AU947" s="4"/>
      <c r="AV947" s="4"/>
      <c r="AW947" s="4"/>
      <c r="AX947" s="4"/>
      <c r="AY947" s="4"/>
      <c r="AZ947" s="4"/>
      <c r="BA947" s="4"/>
      <c r="BB947" s="4"/>
      <c r="BC947" s="4"/>
      <c r="BD947" s="4"/>
      <c r="BE947" s="4"/>
      <c r="BF947" s="4"/>
      <c r="BG947" s="4"/>
      <c r="BH947" s="4"/>
      <c r="BI947" s="4"/>
      <c r="BJ947" s="4"/>
      <c r="BK947" s="4"/>
      <c r="BL947" s="4"/>
      <c r="BM947" s="4"/>
      <c r="BN947" s="4"/>
      <c r="BO947" s="4"/>
      <c r="BP947" s="4"/>
      <c r="BQ947" s="4"/>
      <c r="BR947" s="4"/>
      <c r="BS947" s="4"/>
      <c r="BT947" s="4"/>
      <c r="BU947" s="4"/>
      <c r="BV947" s="4"/>
      <c r="BW947" s="4"/>
    </row>
    <row r="948" spans="1:75" ht="12.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1"/>
      <c r="AA948" s="52"/>
      <c r="AB948" s="58"/>
      <c r="AC948" s="59"/>
      <c r="AD948" s="58"/>
      <c r="AE948" s="58"/>
      <c r="AF948" s="55"/>
      <c r="AG948" s="4"/>
      <c r="AH948" s="4"/>
      <c r="AI948" s="4"/>
      <c r="AJ948" s="4"/>
      <c r="AK948" s="4"/>
      <c r="AL948" s="4"/>
      <c r="AM948" s="4"/>
      <c r="AN948" s="4"/>
      <c r="AO948" s="4"/>
      <c r="AP948" s="4"/>
      <c r="AQ948" s="4"/>
      <c r="AR948" s="4"/>
      <c r="AS948" s="4"/>
      <c r="AT948" s="4"/>
      <c r="AU948" s="4"/>
      <c r="AV948" s="4"/>
      <c r="AW948" s="4"/>
      <c r="AX948" s="4"/>
      <c r="AY948" s="4"/>
      <c r="AZ948" s="4"/>
      <c r="BA948" s="4"/>
      <c r="BB948" s="4"/>
      <c r="BC948" s="4"/>
      <c r="BD948" s="4"/>
      <c r="BE948" s="4"/>
      <c r="BF948" s="4"/>
      <c r="BG948" s="4"/>
      <c r="BH948" s="4"/>
      <c r="BI948" s="4"/>
      <c r="BJ948" s="4"/>
      <c r="BK948" s="4"/>
      <c r="BL948" s="4"/>
      <c r="BM948" s="4"/>
      <c r="BN948" s="4"/>
      <c r="BO948" s="4"/>
      <c r="BP948" s="4"/>
      <c r="BQ948" s="4"/>
      <c r="BR948" s="4"/>
      <c r="BS948" s="4"/>
      <c r="BT948" s="4"/>
      <c r="BU948" s="4"/>
      <c r="BV948" s="4"/>
      <c r="BW948" s="4"/>
    </row>
    <row r="949" spans="1:75" ht="12.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1"/>
      <c r="AA949" s="52"/>
      <c r="AB949" s="58"/>
      <c r="AC949" s="59"/>
      <c r="AD949" s="58"/>
      <c r="AE949" s="58"/>
      <c r="AF949" s="55"/>
      <c r="AG949" s="4"/>
      <c r="AH949" s="4"/>
      <c r="AI949" s="4"/>
      <c r="AJ949" s="4"/>
      <c r="AK949" s="4"/>
      <c r="AL949" s="4"/>
      <c r="AM949" s="4"/>
      <c r="AN949" s="4"/>
      <c r="AO949" s="4"/>
      <c r="AP949" s="4"/>
      <c r="AQ949" s="4"/>
      <c r="AR949" s="4"/>
      <c r="AS949" s="4"/>
      <c r="AT949" s="4"/>
      <c r="AU949" s="4"/>
      <c r="AV949" s="4"/>
      <c r="AW949" s="4"/>
      <c r="AX949" s="4"/>
      <c r="AY949" s="4"/>
      <c r="AZ949" s="4"/>
      <c r="BA949" s="4"/>
      <c r="BB949" s="4"/>
      <c r="BC949" s="4"/>
      <c r="BD949" s="4"/>
      <c r="BE949" s="4"/>
      <c r="BF949" s="4"/>
      <c r="BG949" s="4"/>
      <c r="BH949" s="4"/>
      <c r="BI949" s="4"/>
      <c r="BJ949" s="4"/>
      <c r="BK949" s="4"/>
      <c r="BL949" s="4"/>
      <c r="BM949" s="4"/>
      <c r="BN949" s="4"/>
      <c r="BO949" s="4"/>
      <c r="BP949" s="4"/>
      <c r="BQ949" s="4"/>
      <c r="BR949" s="4"/>
      <c r="BS949" s="4"/>
      <c r="BT949" s="4"/>
      <c r="BU949" s="4"/>
      <c r="BV949" s="4"/>
      <c r="BW949" s="4"/>
    </row>
    <row r="950" spans="1:75" ht="12.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1"/>
      <c r="AA950" s="52"/>
      <c r="AB950" s="58"/>
      <c r="AC950" s="59"/>
      <c r="AD950" s="58"/>
      <c r="AE950" s="58"/>
      <c r="AF950" s="55"/>
      <c r="AG950" s="4"/>
      <c r="AH950" s="4"/>
      <c r="AI950" s="4"/>
      <c r="AJ950" s="4"/>
      <c r="AK950" s="4"/>
      <c r="AL950" s="4"/>
      <c r="AM950" s="4"/>
      <c r="AN950" s="4"/>
      <c r="AO950" s="4"/>
      <c r="AP950" s="4"/>
      <c r="AQ950" s="4"/>
      <c r="AR950" s="4"/>
      <c r="AS950" s="4"/>
      <c r="AT950" s="4"/>
      <c r="AU950" s="4"/>
      <c r="AV950" s="4"/>
      <c r="AW950" s="4"/>
      <c r="AX950" s="4"/>
      <c r="AY950" s="4"/>
      <c r="AZ950" s="4"/>
      <c r="BA950" s="4"/>
      <c r="BB950" s="4"/>
      <c r="BC950" s="4"/>
      <c r="BD950" s="4"/>
      <c r="BE950" s="4"/>
      <c r="BF950" s="4"/>
      <c r="BG950" s="4"/>
      <c r="BH950" s="4"/>
      <c r="BI950" s="4"/>
      <c r="BJ950" s="4"/>
      <c r="BK950" s="4"/>
      <c r="BL950" s="4"/>
      <c r="BM950" s="4"/>
      <c r="BN950" s="4"/>
      <c r="BO950" s="4"/>
      <c r="BP950" s="4"/>
      <c r="BQ950" s="4"/>
      <c r="BR950" s="4"/>
      <c r="BS950" s="4"/>
      <c r="BT950" s="4"/>
      <c r="BU950" s="4"/>
      <c r="BV950" s="4"/>
      <c r="BW950" s="4"/>
    </row>
    <row r="951" spans="1:75" ht="12.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1"/>
      <c r="AA951" s="52"/>
      <c r="AB951" s="58"/>
      <c r="AC951" s="59"/>
      <c r="AD951" s="58"/>
      <c r="AE951" s="58"/>
      <c r="AF951" s="55"/>
      <c r="AG951" s="4"/>
      <c r="AH951" s="4"/>
      <c r="AI951" s="4"/>
      <c r="AJ951" s="4"/>
      <c r="AK951" s="4"/>
      <c r="AL951" s="4"/>
      <c r="AM951" s="4"/>
      <c r="AN951" s="4"/>
      <c r="AO951" s="4"/>
      <c r="AP951" s="4"/>
      <c r="AQ951" s="4"/>
      <c r="AR951" s="4"/>
      <c r="AS951" s="4"/>
      <c r="AT951" s="4"/>
      <c r="AU951" s="4"/>
      <c r="AV951" s="4"/>
      <c r="AW951" s="4"/>
      <c r="AX951" s="4"/>
      <c r="AY951" s="4"/>
      <c r="AZ951" s="4"/>
      <c r="BA951" s="4"/>
      <c r="BB951" s="4"/>
      <c r="BC951" s="4"/>
      <c r="BD951" s="4"/>
      <c r="BE951" s="4"/>
      <c r="BF951" s="4"/>
      <c r="BG951" s="4"/>
      <c r="BH951" s="4"/>
      <c r="BI951" s="4"/>
      <c r="BJ951" s="4"/>
      <c r="BK951" s="4"/>
      <c r="BL951" s="4"/>
      <c r="BM951" s="4"/>
      <c r="BN951" s="4"/>
      <c r="BO951" s="4"/>
      <c r="BP951" s="4"/>
      <c r="BQ951" s="4"/>
      <c r="BR951" s="4"/>
      <c r="BS951" s="4"/>
      <c r="BT951" s="4"/>
      <c r="BU951" s="4"/>
      <c r="BV951" s="4"/>
      <c r="BW951" s="4"/>
    </row>
    <row r="952" spans="1:75" ht="12.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1"/>
      <c r="AA952" s="52"/>
      <c r="AB952" s="58"/>
      <c r="AC952" s="59"/>
      <c r="AD952" s="58"/>
      <c r="AE952" s="58"/>
      <c r="AF952" s="55"/>
      <c r="AG952" s="4"/>
      <c r="AH952" s="4"/>
      <c r="AI952" s="4"/>
      <c r="AJ952" s="4"/>
      <c r="AK952" s="4"/>
      <c r="AL952" s="4"/>
      <c r="AM952" s="4"/>
      <c r="AN952" s="4"/>
      <c r="AO952" s="4"/>
      <c r="AP952" s="4"/>
      <c r="AQ952" s="4"/>
      <c r="AR952" s="4"/>
      <c r="AS952" s="4"/>
      <c r="AT952" s="4"/>
      <c r="AU952" s="4"/>
      <c r="AV952" s="4"/>
      <c r="AW952" s="4"/>
      <c r="AX952" s="4"/>
      <c r="AY952" s="4"/>
      <c r="AZ952" s="4"/>
      <c r="BA952" s="4"/>
      <c r="BB952" s="4"/>
      <c r="BC952" s="4"/>
      <c r="BD952" s="4"/>
      <c r="BE952" s="4"/>
      <c r="BF952" s="4"/>
      <c r="BG952" s="4"/>
      <c r="BH952" s="4"/>
      <c r="BI952" s="4"/>
      <c r="BJ952" s="4"/>
      <c r="BK952" s="4"/>
      <c r="BL952" s="4"/>
      <c r="BM952" s="4"/>
      <c r="BN952" s="4"/>
      <c r="BO952" s="4"/>
      <c r="BP952" s="4"/>
      <c r="BQ952" s="4"/>
      <c r="BR952" s="4"/>
      <c r="BS952" s="4"/>
      <c r="BT952" s="4"/>
      <c r="BU952" s="4"/>
      <c r="BV952" s="4"/>
      <c r="BW952" s="4"/>
    </row>
    <row r="953" spans="1:75" ht="12.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1"/>
      <c r="AA953" s="52"/>
      <c r="AB953" s="58"/>
      <c r="AC953" s="59"/>
      <c r="AD953" s="58"/>
      <c r="AE953" s="58"/>
      <c r="AF953" s="55"/>
      <c r="AG953" s="4"/>
      <c r="AH953" s="4"/>
      <c r="AI953" s="4"/>
      <c r="AJ953" s="4"/>
      <c r="AK953" s="4"/>
      <c r="AL953" s="4"/>
      <c r="AM953" s="4"/>
      <c r="AN953" s="4"/>
      <c r="AO953" s="4"/>
      <c r="AP953" s="4"/>
      <c r="AQ953" s="4"/>
      <c r="AR953" s="4"/>
      <c r="AS953" s="4"/>
      <c r="AT953" s="4"/>
      <c r="AU953" s="4"/>
      <c r="AV953" s="4"/>
      <c r="AW953" s="4"/>
      <c r="AX953" s="4"/>
      <c r="AY953" s="4"/>
      <c r="AZ953" s="4"/>
      <c r="BA953" s="4"/>
      <c r="BB953" s="4"/>
      <c r="BC953" s="4"/>
      <c r="BD953" s="4"/>
      <c r="BE953" s="4"/>
      <c r="BF953" s="4"/>
      <c r="BG953" s="4"/>
      <c r="BH953" s="4"/>
      <c r="BI953" s="4"/>
      <c r="BJ953" s="4"/>
      <c r="BK953" s="4"/>
      <c r="BL953" s="4"/>
      <c r="BM953" s="4"/>
      <c r="BN953" s="4"/>
      <c r="BO953" s="4"/>
      <c r="BP953" s="4"/>
      <c r="BQ953" s="4"/>
      <c r="BR953" s="4"/>
      <c r="BS953" s="4"/>
      <c r="BT953" s="4"/>
      <c r="BU953" s="4"/>
      <c r="BV953" s="4"/>
      <c r="BW953" s="4"/>
    </row>
    <row r="954" spans="1:75" ht="12.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1"/>
      <c r="AA954" s="52"/>
      <c r="AB954" s="58"/>
      <c r="AC954" s="59"/>
      <c r="AD954" s="58"/>
      <c r="AE954" s="58"/>
      <c r="AF954" s="55"/>
      <c r="AG954" s="4"/>
      <c r="AH954" s="4"/>
      <c r="AI954" s="4"/>
      <c r="AJ954" s="4"/>
      <c r="AK954" s="4"/>
      <c r="AL954" s="4"/>
      <c r="AM954" s="4"/>
      <c r="AN954" s="4"/>
      <c r="AO954" s="4"/>
      <c r="AP954" s="4"/>
      <c r="AQ954" s="4"/>
      <c r="AR954" s="4"/>
      <c r="AS954" s="4"/>
      <c r="AT954" s="4"/>
      <c r="AU954" s="4"/>
      <c r="AV954" s="4"/>
      <c r="AW954" s="4"/>
      <c r="AX954" s="4"/>
      <c r="AY954" s="4"/>
      <c r="AZ954" s="4"/>
      <c r="BA954" s="4"/>
      <c r="BB954" s="4"/>
      <c r="BC954" s="4"/>
      <c r="BD954" s="4"/>
      <c r="BE954" s="4"/>
      <c r="BF954" s="4"/>
      <c r="BG954" s="4"/>
      <c r="BH954" s="4"/>
      <c r="BI954" s="4"/>
      <c r="BJ954" s="4"/>
      <c r="BK954" s="4"/>
      <c r="BL954" s="4"/>
      <c r="BM954" s="4"/>
      <c r="BN954" s="4"/>
      <c r="BO954" s="4"/>
      <c r="BP954" s="4"/>
      <c r="BQ954" s="4"/>
      <c r="BR954" s="4"/>
      <c r="BS954" s="4"/>
      <c r="BT954" s="4"/>
      <c r="BU954" s="4"/>
      <c r="BV954" s="4"/>
      <c r="BW954" s="4"/>
    </row>
    <row r="955" spans="1:75" ht="12.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1"/>
      <c r="AA955" s="52"/>
      <c r="AB955" s="58"/>
      <c r="AC955" s="59"/>
      <c r="AD955" s="58"/>
      <c r="AE955" s="58"/>
      <c r="AF955" s="55"/>
      <c r="AG955" s="4"/>
      <c r="AH955" s="4"/>
      <c r="AI955" s="4"/>
      <c r="AJ955" s="4"/>
      <c r="AK955" s="4"/>
      <c r="AL955" s="4"/>
      <c r="AM955" s="4"/>
      <c r="AN955" s="4"/>
      <c r="AO955" s="4"/>
      <c r="AP955" s="4"/>
      <c r="AQ955" s="4"/>
      <c r="AR955" s="4"/>
      <c r="AS955" s="4"/>
      <c r="AT955" s="4"/>
      <c r="AU955" s="4"/>
      <c r="AV955" s="4"/>
      <c r="AW955" s="4"/>
      <c r="AX955" s="4"/>
      <c r="AY955" s="4"/>
      <c r="AZ955" s="4"/>
      <c r="BA955" s="4"/>
      <c r="BB955" s="4"/>
      <c r="BC955" s="4"/>
      <c r="BD955" s="4"/>
      <c r="BE955" s="4"/>
      <c r="BF955" s="4"/>
      <c r="BG955" s="4"/>
      <c r="BH955" s="4"/>
      <c r="BI955" s="4"/>
      <c r="BJ955" s="4"/>
      <c r="BK955" s="4"/>
      <c r="BL955" s="4"/>
      <c r="BM955" s="4"/>
      <c r="BN955" s="4"/>
      <c r="BO955" s="4"/>
      <c r="BP955" s="4"/>
      <c r="BQ955" s="4"/>
      <c r="BR955" s="4"/>
      <c r="BS955" s="4"/>
      <c r="BT955" s="4"/>
      <c r="BU955" s="4"/>
      <c r="BV955" s="4"/>
      <c r="BW955" s="4"/>
    </row>
    <row r="956" spans="1:75" ht="12.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1"/>
      <c r="AA956" s="52"/>
      <c r="AB956" s="58"/>
      <c r="AC956" s="59"/>
      <c r="AD956" s="58"/>
      <c r="AE956" s="58"/>
      <c r="AF956" s="55"/>
      <c r="AG956" s="4"/>
      <c r="AH956" s="4"/>
      <c r="AI956" s="4"/>
      <c r="AJ956" s="4"/>
      <c r="AK956" s="4"/>
      <c r="AL956" s="4"/>
      <c r="AM956" s="4"/>
      <c r="AN956" s="4"/>
      <c r="AO956" s="4"/>
      <c r="AP956" s="4"/>
      <c r="AQ956" s="4"/>
      <c r="AR956" s="4"/>
      <c r="AS956" s="4"/>
      <c r="AT956" s="4"/>
      <c r="AU956" s="4"/>
      <c r="AV956" s="4"/>
      <c r="AW956" s="4"/>
      <c r="AX956" s="4"/>
      <c r="AY956" s="4"/>
      <c r="AZ956" s="4"/>
      <c r="BA956" s="4"/>
      <c r="BB956" s="4"/>
      <c r="BC956" s="4"/>
      <c r="BD956" s="4"/>
      <c r="BE956" s="4"/>
      <c r="BF956" s="4"/>
      <c r="BG956" s="4"/>
      <c r="BH956" s="4"/>
      <c r="BI956" s="4"/>
      <c r="BJ956" s="4"/>
      <c r="BK956" s="4"/>
      <c r="BL956" s="4"/>
      <c r="BM956" s="4"/>
      <c r="BN956" s="4"/>
      <c r="BO956" s="4"/>
      <c r="BP956" s="4"/>
      <c r="BQ956" s="4"/>
      <c r="BR956" s="4"/>
      <c r="BS956" s="4"/>
      <c r="BT956" s="4"/>
      <c r="BU956" s="4"/>
      <c r="BV956" s="4"/>
      <c r="BW956" s="4"/>
    </row>
    <row r="957" spans="1:75" ht="12.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1"/>
      <c r="AA957" s="52"/>
      <c r="AB957" s="58"/>
      <c r="AC957" s="59"/>
      <c r="AD957" s="58"/>
      <c r="AE957" s="58"/>
      <c r="AF957" s="55"/>
      <c r="AG957" s="4"/>
      <c r="AH957" s="4"/>
      <c r="AI957" s="4"/>
      <c r="AJ957" s="4"/>
      <c r="AK957" s="4"/>
      <c r="AL957" s="4"/>
      <c r="AM957" s="4"/>
      <c r="AN957" s="4"/>
      <c r="AO957" s="4"/>
      <c r="AP957" s="4"/>
      <c r="AQ957" s="4"/>
      <c r="AR957" s="4"/>
      <c r="AS957" s="4"/>
      <c r="AT957" s="4"/>
      <c r="AU957" s="4"/>
      <c r="AV957" s="4"/>
      <c r="AW957" s="4"/>
      <c r="AX957" s="4"/>
      <c r="AY957" s="4"/>
      <c r="AZ957" s="4"/>
      <c r="BA957" s="4"/>
      <c r="BB957" s="4"/>
      <c r="BC957" s="4"/>
      <c r="BD957" s="4"/>
      <c r="BE957" s="4"/>
      <c r="BF957" s="4"/>
      <c r="BG957" s="4"/>
      <c r="BH957" s="4"/>
      <c r="BI957" s="4"/>
      <c r="BJ957" s="4"/>
      <c r="BK957" s="4"/>
      <c r="BL957" s="4"/>
      <c r="BM957" s="4"/>
      <c r="BN957" s="4"/>
      <c r="BO957" s="4"/>
      <c r="BP957" s="4"/>
      <c r="BQ957" s="4"/>
      <c r="BR957" s="4"/>
      <c r="BS957" s="4"/>
      <c r="BT957" s="4"/>
      <c r="BU957" s="4"/>
      <c r="BV957" s="4"/>
      <c r="BW957" s="4"/>
    </row>
    <row r="958" spans="1:75" ht="12.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1"/>
      <c r="AA958" s="52"/>
      <c r="AB958" s="58"/>
      <c r="AC958" s="59"/>
      <c r="AD958" s="58"/>
      <c r="AE958" s="58"/>
      <c r="AF958" s="55"/>
      <c r="AG958" s="4"/>
      <c r="AH958" s="4"/>
      <c r="AI958" s="4"/>
      <c r="AJ958" s="4"/>
      <c r="AK958" s="4"/>
      <c r="AL958" s="4"/>
      <c r="AM958" s="4"/>
      <c r="AN958" s="4"/>
      <c r="AO958" s="4"/>
      <c r="AP958" s="4"/>
      <c r="AQ958" s="4"/>
      <c r="AR958" s="4"/>
      <c r="AS958" s="4"/>
      <c r="AT958" s="4"/>
      <c r="AU958" s="4"/>
      <c r="AV958" s="4"/>
      <c r="AW958" s="4"/>
      <c r="AX958" s="4"/>
      <c r="AY958" s="4"/>
      <c r="AZ958" s="4"/>
      <c r="BA958" s="4"/>
      <c r="BB958" s="4"/>
      <c r="BC958" s="4"/>
      <c r="BD958" s="4"/>
      <c r="BE958" s="4"/>
      <c r="BF958" s="4"/>
      <c r="BG958" s="4"/>
      <c r="BH958" s="4"/>
      <c r="BI958" s="4"/>
      <c r="BJ958" s="4"/>
      <c r="BK958" s="4"/>
      <c r="BL958" s="4"/>
      <c r="BM958" s="4"/>
      <c r="BN958" s="4"/>
      <c r="BO958" s="4"/>
      <c r="BP958" s="4"/>
      <c r="BQ958" s="4"/>
      <c r="BR958" s="4"/>
      <c r="BS958" s="4"/>
      <c r="BT958" s="4"/>
      <c r="BU958" s="4"/>
      <c r="BV958" s="4"/>
      <c r="BW958" s="4"/>
    </row>
    <row r="959" spans="1:75" ht="12.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1"/>
      <c r="AA959" s="52"/>
      <c r="AB959" s="58"/>
      <c r="AC959" s="59"/>
      <c r="AD959" s="58"/>
      <c r="AE959" s="58"/>
      <c r="AF959" s="55"/>
      <c r="AG959" s="4"/>
      <c r="AH959" s="4"/>
      <c r="AI959" s="4"/>
      <c r="AJ959" s="4"/>
      <c r="AK959" s="4"/>
      <c r="AL959" s="4"/>
      <c r="AM959" s="4"/>
      <c r="AN959" s="4"/>
      <c r="AO959" s="4"/>
      <c r="AP959" s="4"/>
      <c r="AQ959" s="4"/>
      <c r="AR959" s="4"/>
      <c r="AS959" s="4"/>
      <c r="AT959" s="4"/>
      <c r="AU959" s="4"/>
      <c r="AV959" s="4"/>
      <c r="AW959" s="4"/>
      <c r="AX959" s="4"/>
      <c r="AY959" s="4"/>
      <c r="AZ959" s="4"/>
      <c r="BA959" s="4"/>
      <c r="BB959" s="4"/>
      <c r="BC959" s="4"/>
      <c r="BD959" s="4"/>
      <c r="BE959" s="4"/>
      <c r="BF959" s="4"/>
      <c r="BG959" s="4"/>
      <c r="BH959" s="4"/>
      <c r="BI959" s="4"/>
      <c r="BJ959" s="4"/>
      <c r="BK959" s="4"/>
      <c r="BL959" s="4"/>
      <c r="BM959" s="4"/>
      <c r="BN959" s="4"/>
      <c r="BO959" s="4"/>
      <c r="BP959" s="4"/>
      <c r="BQ959" s="4"/>
      <c r="BR959" s="4"/>
      <c r="BS959" s="4"/>
      <c r="BT959" s="4"/>
      <c r="BU959" s="4"/>
      <c r="BV959" s="4"/>
      <c r="BW959" s="4"/>
    </row>
    <row r="960" spans="1:75" ht="12.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1"/>
      <c r="AA960" s="52"/>
      <c r="AB960" s="58"/>
      <c r="AC960" s="59"/>
      <c r="AD960" s="58"/>
      <c r="AE960" s="58"/>
      <c r="AF960" s="55"/>
      <c r="AG960" s="4"/>
      <c r="AH960" s="4"/>
      <c r="AI960" s="4"/>
      <c r="AJ960" s="4"/>
      <c r="AK960" s="4"/>
      <c r="AL960" s="4"/>
      <c r="AM960" s="4"/>
      <c r="AN960" s="4"/>
      <c r="AO960" s="4"/>
      <c r="AP960" s="4"/>
      <c r="AQ960" s="4"/>
      <c r="AR960" s="4"/>
      <c r="AS960" s="4"/>
      <c r="AT960" s="4"/>
      <c r="AU960" s="4"/>
      <c r="AV960" s="4"/>
      <c r="AW960" s="4"/>
      <c r="AX960" s="4"/>
      <c r="AY960" s="4"/>
      <c r="AZ960" s="4"/>
      <c r="BA960" s="4"/>
      <c r="BB960" s="4"/>
      <c r="BC960" s="4"/>
      <c r="BD960" s="4"/>
      <c r="BE960" s="4"/>
      <c r="BF960" s="4"/>
      <c r="BG960" s="4"/>
      <c r="BH960" s="4"/>
      <c r="BI960" s="4"/>
      <c r="BJ960" s="4"/>
      <c r="BK960" s="4"/>
      <c r="BL960" s="4"/>
      <c r="BM960" s="4"/>
      <c r="BN960" s="4"/>
      <c r="BO960" s="4"/>
      <c r="BP960" s="4"/>
      <c r="BQ960" s="4"/>
      <c r="BR960" s="4"/>
      <c r="BS960" s="4"/>
      <c r="BT960" s="4"/>
      <c r="BU960" s="4"/>
      <c r="BV960" s="4"/>
      <c r="BW960" s="4"/>
    </row>
    <row r="961" spans="1:75" ht="12.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1"/>
      <c r="AA961" s="52"/>
      <c r="AB961" s="58"/>
      <c r="AC961" s="59"/>
      <c r="AD961" s="58"/>
      <c r="AE961" s="58"/>
      <c r="AF961" s="55"/>
      <c r="AG961" s="4"/>
      <c r="AH961" s="4"/>
      <c r="AI961" s="4"/>
      <c r="AJ961" s="4"/>
      <c r="AK961" s="4"/>
      <c r="AL961" s="4"/>
      <c r="AM961" s="4"/>
      <c r="AN961" s="4"/>
      <c r="AO961" s="4"/>
      <c r="AP961" s="4"/>
      <c r="AQ961" s="4"/>
      <c r="AR961" s="4"/>
      <c r="AS961" s="4"/>
      <c r="AT961" s="4"/>
      <c r="AU961" s="4"/>
      <c r="AV961" s="4"/>
      <c r="AW961" s="4"/>
      <c r="AX961" s="4"/>
      <c r="AY961" s="4"/>
      <c r="AZ961" s="4"/>
      <c r="BA961" s="4"/>
      <c r="BB961" s="4"/>
      <c r="BC961" s="4"/>
      <c r="BD961" s="4"/>
      <c r="BE961" s="4"/>
      <c r="BF961" s="4"/>
      <c r="BG961" s="4"/>
      <c r="BH961" s="4"/>
      <c r="BI961" s="4"/>
      <c r="BJ961" s="4"/>
      <c r="BK961" s="4"/>
      <c r="BL961" s="4"/>
      <c r="BM961" s="4"/>
      <c r="BN961" s="4"/>
      <c r="BO961" s="4"/>
      <c r="BP961" s="4"/>
      <c r="BQ961" s="4"/>
      <c r="BR961" s="4"/>
      <c r="BS961" s="4"/>
      <c r="BT961" s="4"/>
      <c r="BU961" s="4"/>
      <c r="BV961" s="4"/>
      <c r="BW961" s="4"/>
    </row>
    <row r="962" spans="1:75" ht="12.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1"/>
      <c r="AA962" s="52"/>
      <c r="AB962" s="58"/>
      <c r="AC962" s="59"/>
      <c r="AD962" s="58"/>
      <c r="AE962" s="58"/>
      <c r="AF962" s="55"/>
      <c r="AG962" s="4"/>
      <c r="AH962" s="4"/>
      <c r="AI962" s="4"/>
      <c r="AJ962" s="4"/>
      <c r="AK962" s="4"/>
      <c r="AL962" s="4"/>
      <c r="AM962" s="4"/>
      <c r="AN962" s="4"/>
      <c r="AO962" s="4"/>
      <c r="AP962" s="4"/>
      <c r="AQ962" s="4"/>
      <c r="AR962" s="4"/>
      <c r="AS962" s="4"/>
      <c r="AT962" s="4"/>
      <c r="AU962" s="4"/>
      <c r="AV962" s="4"/>
      <c r="AW962" s="4"/>
      <c r="AX962" s="4"/>
      <c r="AY962" s="4"/>
      <c r="AZ962" s="4"/>
      <c r="BA962" s="4"/>
      <c r="BB962" s="4"/>
      <c r="BC962" s="4"/>
      <c r="BD962" s="4"/>
      <c r="BE962" s="4"/>
      <c r="BF962" s="4"/>
      <c r="BG962" s="4"/>
      <c r="BH962" s="4"/>
      <c r="BI962" s="4"/>
      <c r="BJ962" s="4"/>
      <c r="BK962" s="4"/>
      <c r="BL962" s="4"/>
      <c r="BM962" s="4"/>
      <c r="BN962" s="4"/>
      <c r="BO962" s="4"/>
      <c r="BP962" s="4"/>
      <c r="BQ962" s="4"/>
      <c r="BR962" s="4"/>
      <c r="BS962" s="4"/>
      <c r="BT962" s="4"/>
      <c r="BU962" s="4"/>
      <c r="BV962" s="4"/>
      <c r="BW962" s="4"/>
    </row>
    <row r="963" spans="1:75" ht="12.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1"/>
      <c r="AA963" s="52"/>
      <c r="AB963" s="58"/>
      <c r="AC963" s="59"/>
      <c r="AD963" s="58"/>
      <c r="AE963" s="58"/>
      <c r="AF963" s="55"/>
      <c r="AG963" s="4"/>
      <c r="AH963" s="4"/>
      <c r="AI963" s="4"/>
      <c r="AJ963" s="4"/>
      <c r="AK963" s="4"/>
      <c r="AL963" s="4"/>
      <c r="AM963" s="4"/>
      <c r="AN963" s="4"/>
      <c r="AO963" s="4"/>
      <c r="AP963" s="4"/>
      <c r="AQ963" s="4"/>
      <c r="AR963" s="4"/>
      <c r="AS963" s="4"/>
      <c r="AT963" s="4"/>
      <c r="AU963" s="4"/>
      <c r="AV963" s="4"/>
      <c r="AW963" s="4"/>
      <c r="AX963" s="4"/>
      <c r="AY963" s="4"/>
      <c r="AZ963" s="4"/>
      <c r="BA963" s="4"/>
      <c r="BB963" s="4"/>
      <c r="BC963" s="4"/>
      <c r="BD963" s="4"/>
      <c r="BE963" s="4"/>
      <c r="BF963" s="4"/>
      <c r="BG963" s="4"/>
      <c r="BH963" s="4"/>
      <c r="BI963" s="4"/>
      <c r="BJ963" s="4"/>
      <c r="BK963" s="4"/>
      <c r="BL963" s="4"/>
      <c r="BM963" s="4"/>
      <c r="BN963" s="4"/>
      <c r="BO963" s="4"/>
      <c r="BP963" s="4"/>
      <c r="BQ963" s="4"/>
      <c r="BR963" s="4"/>
      <c r="BS963" s="4"/>
      <c r="BT963" s="4"/>
      <c r="BU963" s="4"/>
      <c r="BV963" s="4"/>
      <c r="BW963" s="4"/>
    </row>
    <row r="964" spans="1:75" ht="12.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1"/>
      <c r="AA964" s="52"/>
      <c r="AB964" s="58"/>
      <c r="AC964" s="59"/>
      <c r="AD964" s="58"/>
      <c r="AE964" s="58"/>
      <c r="AF964" s="55"/>
      <c r="AG964" s="4"/>
      <c r="AH964" s="4"/>
      <c r="AI964" s="4"/>
      <c r="AJ964" s="4"/>
      <c r="AK964" s="4"/>
      <c r="AL964" s="4"/>
      <c r="AM964" s="4"/>
      <c r="AN964" s="4"/>
      <c r="AO964" s="4"/>
      <c r="AP964" s="4"/>
      <c r="AQ964" s="4"/>
      <c r="AR964" s="4"/>
      <c r="AS964" s="4"/>
      <c r="AT964" s="4"/>
      <c r="AU964" s="4"/>
      <c r="AV964" s="4"/>
      <c r="AW964" s="4"/>
      <c r="AX964" s="4"/>
      <c r="AY964" s="4"/>
      <c r="AZ964" s="4"/>
      <c r="BA964" s="4"/>
      <c r="BB964" s="4"/>
      <c r="BC964" s="4"/>
      <c r="BD964" s="4"/>
      <c r="BE964" s="4"/>
      <c r="BF964" s="4"/>
      <c r="BG964" s="4"/>
      <c r="BH964" s="4"/>
      <c r="BI964" s="4"/>
      <c r="BJ964" s="4"/>
      <c r="BK964" s="4"/>
      <c r="BL964" s="4"/>
      <c r="BM964" s="4"/>
      <c r="BN964" s="4"/>
      <c r="BO964" s="4"/>
      <c r="BP964" s="4"/>
      <c r="BQ964" s="4"/>
      <c r="BR964" s="4"/>
      <c r="BS964" s="4"/>
      <c r="BT964" s="4"/>
      <c r="BU964" s="4"/>
      <c r="BV964" s="4"/>
      <c r="BW964" s="4"/>
    </row>
    <row r="965" spans="1:75" ht="12.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1"/>
      <c r="AA965" s="52"/>
      <c r="AB965" s="58"/>
      <c r="AC965" s="59"/>
      <c r="AD965" s="58"/>
      <c r="AE965" s="58"/>
      <c r="AF965" s="55"/>
      <c r="AG965" s="4"/>
      <c r="AH965" s="4"/>
      <c r="AI965" s="4"/>
      <c r="AJ965" s="4"/>
      <c r="AK965" s="4"/>
      <c r="AL965" s="4"/>
      <c r="AM965" s="4"/>
      <c r="AN965" s="4"/>
      <c r="AO965" s="4"/>
      <c r="AP965" s="4"/>
      <c r="AQ965" s="4"/>
      <c r="AR965" s="4"/>
      <c r="AS965" s="4"/>
      <c r="AT965" s="4"/>
      <c r="AU965" s="4"/>
      <c r="AV965" s="4"/>
      <c r="AW965" s="4"/>
      <c r="AX965" s="4"/>
      <c r="AY965" s="4"/>
      <c r="AZ965" s="4"/>
      <c r="BA965" s="4"/>
      <c r="BB965" s="4"/>
      <c r="BC965" s="4"/>
      <c r="BD965" s="4"/>
      <c r="BE965" s="4"/>
      <c r="BF965" s="4"/>
      <c r="BG965" s="4"/>
      <c r="BH965" s="4"/>
      <c r="BI965" s="4"/>
      <c r="BJ965" s="4"/>
      <c r="BK965" s="4"/>
      <c r="BL965" s="4"/>
      <c r="BM965" s="4"/>
      <c r="BN965" s="4"/>
      <c r="BO965" s="4"/>
      <c r="BP965" s="4"/>
      <c r="BQ965" s="4"/>
      <c r="BR965" s="4"/>
      <c r="BS965" s="4"/>
      <c r="BT965" s="4"/>
      <c r="BU965" s="4"/>
      <c r="BV965" s="4"/>
      <c r="BW965" s="4"/>
    </row>
    <row r="966" spans="1:75" ht="12.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1"/>
      <c r="AA966" s="52"/>
      <c r="AB966" s="58"/>
      <c r="AC966" s="59"/>
      <c r="AD966" s="58"/>
      <c r="AE966" s="58"/>
      <c r="AF966" s="55"/>
      <c r="AG966" s="4"/>
      <c r="AH966" s="4"/>
      <c r="AI966" s="4"/>
      <c r="AJ966" s="4"/>
      <c r="AK966" s="4"/>
      <c r="AL966" s="4"/>
      <c r="AM966" s="4"/>
      <c r="AN966" s="4"/>
      <c r="AO966" s="4"/>
      <c r="AP966" s="4"/>
      <c r="AQ966" s="4"/>
      <c r="AR966" s="4"/>
      <c r="AS966" s="4"/>
      <c r="AT966" s="4"/>
      <c r="AU966" s="4"/>
      <c r="AV966" s="4"/>
      <c r="AW966" s="4"/>
      <c r="AX966" s="4"/>
      <c r="AY966" s="4"/>
      <c r="AZ966" s="4"/>
      <c r="BA966" s="4"/>
      <c r="BB966" s="4"/>
      <c r="BC966" s="4"/>
      <c r="BD966" s="4"/>
      <c r="BE966" s="4"/>
      <c r="BF966" s="4"/>
      <c r="BG966" s="4"/>
      <c r="BH966" s="4"/>
      <c r="BI966" s="4"/>
      <c r="BJ966" s="4"/>
      <c r="BK966" s="4"/>
      <c r="BL966" s="4"/>
      <c r="BM966" s="4"/>
      <c r="BN966" s="4"/>
      <c r="BO966" s="4"/>
      <c r="BP966" s="4"/>
      <c r="BQ966" s="4"/>
      <c r="BR966" s="4"/>
      <c r="BS966" s="4"/>
      <c r="BT966" s="4"/>
      <c r="BU966" s="4"/>
      <c r="BV966" s="4"/>
      <c r="BW966" s="4"/>
    </row>
    <row r="967" spans="1:75" ht="12.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1"/>
      <c r="AA967" s="52"/>
      <c r="AB967" s="58"/>
      <c r="AC967" s="59"/>
      <c r="AD967" s="58"/>
      <c r="AE967" s="58"/>
      <c r="AF967" s="55"/>
      <c r="AG967" s="4"/>
      <c r="AH967" s="4"/>
      <c r="AI967" s="4"/>
      <c r="AJ967" s="4"/>
      <c r="AK967" s="4"/>
      <c r="AL967" s="4"/>
      <c r="AM967" s="4"/>
      <c r="AN967" s="4"/>
      <c r="AO967" s="4"/>
      <c r="AP967" s="4"/>
      <c r="AQ967" s="4"/>
      <c r="AR967" s="4"/>
      <c r="AS967" s="4"/>
      <c r="AT967" s="4"/>
      <c r="AU967" s="4"/>
      <c r="AV967" s="4"/>
      <c r="AW967" s="4"/>
      <c r="AX967" s="4"/>
      <c r="AY967" s="4"/>
      <c r="AZ967" s="4"/>
      <c r="BA967" s="4"/>
      <c r="BB967" s="4"/>
      <c r="BC967" s="4"/>
      <c r="BD967" s="4"/>
      <c r="BE967" s="4"/>
      <c r="BF967" s="4"/>
      <c r="BG967" s="4"/>
      <c r="BH967" s="4"/>
      <c r="BI967" s="4"/>
      <c r="BJ967" s="4"/>
      <c r="BK967" s="4"/>
      <c r="BL967" s="4"/>
      <c r="BM967" s="4"/>
      <c r="BN967" s="4"/>
      <c r="BO967" s="4"/>
      <c r="BP967" s="4"/>
      <c r="BQ967" s="4"/>
      <c r="BR967" s="4"/>
      <c r="BS967" s="4"/>
      <c r="BT967" s="4"/>
      <c r="BU967" s="4"/>
      <c r="BV967" s="4"/>
      <c r="BW967" s="4"/>
    </row>
    <row r="968" spans="1:75" ht="12.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1"/>
      <c r="AA968" s="52"/>
      <c r="AB968" s="58"/>
      <c r="AC968" s="59"/>
      <c r="AD968" s="58"/>
      <c r="AE968" s="58"/>
      <c r="AF968" s="55"/>
      <c r="AG968" s="4"/>
      <c r="AH968" s="4"/>
      <c r="AI968" s="4"/>
      <c r="AJ968" s="4"/>
      <c r="AK968" s="4"/>
      <c r="AL968" s="4"/>
      <c r="AM968" s="4"/>
      <c r="AN968" s="4"/>
      <c r="AO968" s="4"/>
      <c r="AP968" s="4"/>
      <c r="AQ968" s="4"/>
      <c r="AR968" s="4"/>
      <c r="AS968" s="4"/>
      <c r="AT968" s="4"/>
      <c r="AU968" s="4"/>
      <c r="AV968" s="4"/>
      <c r="AW968" s="4"/>
      <c r="AX968" s="4"/>
      <c r="AY968" s="4"/>
      <c r="AZ968" s="4"/>
      <c r="BA968" s="4"/>
      <c r="BB968" s="4"/>
      <c r="BC968" s="4"/>
      <c r="BD968" s="4"/>
      <c r="BE968" s="4"/>
      <c r="BF968" s="4"/>
      <c r="BG968" s="4"/>
      <c r="BH968" s="4"/>
      <c r="BI968" s="4"/>
      <c r="BJ968" s="4"/>
      <c r="BK968" s="4"/>
      <c r="BL968" s="4"/>
      <c r="BM968" s="4"/>
      <c r="BN968" s="4"/>
      <c r="BO968" s="4"/>
      <c r="BP968" s="4"/>
      <c r="BQ968" s="4"/>
      <c r="BR968" s="4"/>
      <c r="BS968" s="4"/>
      <c r="BT968" s="4"/>
      <c r="BU968" s="4"/>
      <c r="BV968" s="4"/>
      <c r="BW968" s="4"/>
    </row>
    <row r="969" spans="1:75" ht="12.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1"/>
      <c r="AA969" s="52"/>
      <c r="AB969" s="58"/>
      <c r="AC969" s="59"/>
      <c r="AD969" s="58"/>
      <c r="AE969" s="58"/>
      <c r="AF969" s="55"/>
      <c r="AG969" s="4"/>
      <c r="AH969" s="4"/>
      <c r="AI969" s="4"/>
      <c r="AJ969" s="4"/>
      <c r="AK969" s="4"/>
      <c r="AL969" s="4"/>
      <c r="AM969" s="4"/>
      <c r="AN969" s="4"/>
      <c r="AO969" s="4"/>
      <c r="AP969" s="4"/>
      <c r="AQ969" s="4"/>
      <c r="AR969" s="4"/>
      <c r="AS969" s="4"/>
      <c r="AT969" s="4"/>
      <c r="AU969" s="4"/>
      <c r="AV969" s="4"/>
      <c r="AW969" s="4"/>
      <c r="AX969" s="4"/>
      <c r="AY969" s="4"/>
      <c r="AZ969" s="4"/>
      <c r="BA969" s="4"/>
      <c r="BB969" s="4"/>
      <c r="BC969" s="4"/>
      <c r="BD969" s="4"/>
      <c r="BE969" s="4"/>
      <c r="BF969" s="4"/>
      <c r="BG969" s="4"/>
      <c r="BH969" s="4"/>
      <c r="BI969" s="4"/>
      <c r="BJ969" s="4"/>
      <c r="BK969" s="4"/>
      <c r="BL969" s="4"/>
      <c r="BM969" s="4"/>
      <c r="BN969" s="4"/>
      <c r="BO969" s="4"/>
      <c r="BP969" s="4"/>
      <c r="BQ969" s="4"/>
      <c r="BR969" s="4"/>
      <c r="BS969" s="4"/>
      <c r="BT969" s="4"/>
      <c r="BU969" s="4"/>
      <c r="BV969" s="4"/>
      <c r="BW969" s="4"/>
    </row>
    <row r="970" spans="1:75" ht="12.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1"/>
      <c r="AA970" s="52"/>
      <c r="AB970" s="58"/>
      <c r="AC970" s="59"/>
      <c r="AD970" s="58"/>
      <c r="AE970" s="58"/>
      <c r="AF970" s="55"/>
      <c r="AG970" s="4"/>
      <c r="AH970" s="4"/>
      <c r="AI970" s="4"/>
      <c r="AJ970" s="4"/>
      <c r="AK970" s="4"/>
      <c r="AL970" s="4"/>
      <c r="AM970" s="4"/>
      <c r="AN970" s="4"/>
      <c r="AO970" s="4"/>
      <c r="AP970" s="4"/>
      <c r="AQ970" s="4"/>
      <c r="AR970" s="4"/>
      <c r="AS970" s="4"/>
      <c r="AT970" s="4"/>
      <c r="AU970" s="4"/>
      <c r="AV970" s="4"/>
      <c r="AW970" s="4"/>
      <c r="AX970" s="4"/>
      <c r="AY970" s="4"/>
      <c r="AZ970" s="4"/>
      <c r="BA970" s="4"/>
      <c r="BB970" s="4"/>
      <c r="BC970" s="4"/>
      <c r="BD970" s="4"/>
      <c r="BE970" s="4"/>
      <c r="BF970" s="4"/>
      <c r="BG970" s="4"/>
      <c r="BH970" s="4"/>
      <c r="BI970" s="4"/>
      <c r="BJ970" s="4"/>
      <c r="BK970" s="4"/>
      <c r="BL970" s="4"/>
      <c r="BM970" s="4"/>
      <c r="BN970" s="4"/>
      <c r="BO970" s="4"/>
      <c r="BP970" s="4"/>
      <c r="BQ970" s="4"/>
      <c r="BR970" s="4"/>
      <c r="BS970" s="4"/>
      <c r="BT970" s="4"/>
      <c r="BU970" s="4"/>
      <c r="BV970" s="4"/>
      <c r="BW970" s="4"/>
    </row>
    <row r="971" spans="1:75" ht="12.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1"/>
      <c r="AA971" s="52"/>
      <c r="AB971" s="58"/>
      <c r="AC971" s="59"/>
      <c r="AD971" s="58"/>
      <c r="AE971" s="58"/>
      <c r="AF971" s="55"/>
      <c r="AG971" s="4"/>
      <c r="AH971" s="4"/>
      <c r="AI971" s="4"/>
      <c r="AJ971" s="4"/>
      <c r="AK971" s="4"/>
      <c r="AL971" s="4"/>
      <c r="AM971" s="4"/>
      <c r="AN971" s="4"/>
      <c r="AO971" s="4"/>
      <c r="AP971" s="4"/>
      <c r="AQ971" s="4"/>
      <c r="AR971" s="4"/>
      <c r="AS971" s="4"/>
      <c r="AT971" s="4"/>
      <c r="AU971" s="4"/>
      <c r="AV971" s="4"/>
      <c r="AW971" s="4"/>
      <c r="AX971" s="4"/>
      <c r="AY971" s="4"/>
      <c r="AZ971" s="4"/>
      <c r="BA971" s="4"/>
      <c r="BB971" s="4"/>
      <c r="BC971" s="4"/>
      <c r="BD971" s="4"/>
      <c r="BE971" s="4"/>
      <c r="BF971" s="4"/>
      <c r="BG971" s="4"/>
      <c r="BH971" s="4"/>
      <c r="BI971" s="4"/>
      <c r="BJ971" s="4"/>
      <c r="BK971" s="4"/>
      <c r="BL971" s="4"/>
      <c r="BM971" s="4"/>
      <c r="BN971" s="4"/>
      <c r="BO971" s="4"/>
      <c r="BP971" s="4"/>
      <c r="BQ971" s="4"/>
      <c r="BR971" s="4"/>
      <c r="BS971" s="4"/>
      <c r="BT971" s="4"/>
      <c r="BU971" s="4"/>
      <c r="BV971" s="4"/>
      <c r="BW971" s="4"/>
    </row>
    <row r="972" spans="1:75" ht="12.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1"/>
      <c r="AA972" s="52"/>
      <c r="AB972" s="58"/>
      <c r="AC972" s="59"/>
      <c r="AD972" s="58"/>
      <c r="AE972" s="58"/>
      <c r="AF972" s="55"/>
      <c r="AG972" s="4"/>
      <c r="AH972" s="4"/>
      <c r="AI972" s="4"/>
      <c r="AJ972" s="4"/>
      <c r="AK972" s="4"/>
      <c r="AL972" s="4"/>
      <c r="AM972" s="4"/>
      <c r="AN972" s="4"/>
      <c r="AO972" s="4"/>
      <c r="AP972" s="4"/>
      <c r="AQ972" s="4"/>
      <c r="AR972" s="4"/>
      <c r="AS972" s="4"/>
      <c r="AT972" s="4"/>
      <c r="AU972" s="4"/>
      <c r="AV972" s="4"/>
      <c r="AW972" s="4"/>
      <c r="AX972" s="4"/>
      <c r="AY972" s="4"/>
      <c r="AZ972" s="4"/>
      <c r="BA972" s="4"/>
      <c r="BB972" s="4"/>
      <c r="BC972" s="4"/>
      <c r="BD972" s="4"/>
      <c r="BE972" s="4"/>
      <c r="BF972" s="4"/>
      <c r="BG972" s="4"/>
      <c r="BH972" s="4"/>
      <c r="BI972" s="4"/>
      <c r="BJ972" s="4"/>
      <c r="BK972" s="4"/>
      <c r="BL972" s="4"/>
      <c r="BM972" s="4"/>
      <c r="BN972" s="4"/>
      <c r="BO972" s="4"/>
      <c r="BP972" s="4"/>
      <c r="BQ972" s="4"/>
      <c r="BR972" s="4"/>
      <c r="BS972" s="4"/>
      <c r="BT972" s="4"/>
      <c r="BU972" s="4"/>
      <c r="BV972" s="4"/>
      <c r="BW972" s="4"/>
    </row>
    <row r="973" spans="1:75" ht="12.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1"/>
      <c r="AA973" s="52"/>
      <c r="AB973" s="58"/>
      <c r="AC973" s="59"/>
      <c r="AD973" s="58"/>
      <c r="AE973" s="58"/>
      <c r="AF973" s="55"/>
      <c r="AG973" s="4"/>
      <c r="AH973" s="4"/>
      <c r="AI973" s="4"/>
      <c r="AJ973" s="4"/>
      <c r="AK973" s="4"/>
      <c r="AL973" s="4"/>
      <c r="AM973" s="4"/>
      <c r="AN973" s="4"/>
      <c r="AO973" s="4"/>
      <c r="AP973" s="4"/>
      <c r="AQ973" s="4"/>
      <c r="AR973" s="4"/>
      <c r="AS973" s="4"/>
      <c r="AT973" s="4"/>
      <c r="AU973" s="4"/>
      <c r="AV973" s="4"/>
      <c r="AW973" s="4"/>
      <c r="AX973" s="4"/>
      <c r="AY973" s="4"/>
      <c r="AZ973" s="4"/>
      <c r="BA973" s="4"/>
      <c r="BB973" s="4"/>
      <c r="BC973" s="4"/>
      <c r="BD973" s="4"/>
      <c r="BE973" s="4"/>
      <c r="BF973" s="4"/>
      <c r="BG973" s="4"/>
      <c r="BH973" s="4"/>
      <c r="BI973" s="4"/>
      <c r="BJ973" s="4"/>
      <c r="BK973" s="4"/>
      <c r="BL973" s="4"/>
      <c r="BM973" s="4"/>
      <c r="BN973" s="4"/>
      <c r="BO973" s="4"/>
      <c r="BP973" s="4"/>
      <c r="BQ973" s="4"/>
      <c r="BR973" s="4"/>
      <c r="BS973" s="4"/>
      <c r="BT973" s="4"/>
      <c r="BU973" s="4"/>
      <c r="BV973" s="4"/>
      <c r="BW973" s="4"/>
    </row>
    <row r="974" spans="1:75" ht="12.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1"/>
      <c r="AA974" s="52"/>
      <c r="AB974" s="58"/>
      <c r="AC974" s="59"/>
      <c r="AD974" s="58"/>
      <c r="AE974" s="58"/>
      <c r="AF974" s="55"/>
      <c r="AG974" s="4"/>
      <c r="AH974" s="4"/>
      <c r="AI974" s="4"/>
      <c r="AJ974" s="4"/>
      <c r="AK974" s="4"/>
      <c r="AL974" s="4"/>
      <c r="AM974" s="4"/>
      <c r="AN974" s="4"/>
      <c r="AO974" s="4"/>
      <c r="AP974" s="4"/>
      <c r="AQ974" s="4"/>
      <c r="AR974" s="4"/>
      <c r="AS974" s="4"/>
      <c r="AT974" s="4"/>
      <c r="AU974" s="4"/>
      <c r="AV974" s="4"/>
      <c r="AW974" s="4"/>
      <c r="AX974" s="4"/>
      <c r="AY974" s="4"/>
      <c r="AZ974" s="4"/>
      <c r="BA974" s="4"/>
      <c r="BB974" s="4"/>
      <c r="BC974" s="4"/>
      <c r="BD974" s="4"/>
      <c r="BE974" s="4"/>
      <c r="BF974" s="4"/>
      <c r="BG974" s="4"/>
      <c r="BH974" s="4"/>
      <c r="BI974" s="4"/>
      <c r="BJ974" s="4"/>
      <c r="BK974" s="4"/>
      <c r="BL974" s="4"/>
      <c r="BM974" s="4"/>
      <c r="BN974" s="4"/>
      <c r="BO974" s="4"/>
      <c r="BP974" s="4"/>
      <c r="BQ974" s="4"/>
      <c r="BR974" s="4"/>
      <c r="BS974" s="4"/>
      <c r="BT974" s="4"/>
      <c r="BU974" s="4"/>
      <c r="BV974" s="4"/>
      <c r="BW974" s="4"/>
    </row>
    <row r="975" spans="1:75" ht="12.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1"/>
      <c r="AA975" s="52"/>
      <c r="AB975" s="58"/>
      <c r="AC975" s="59"/>
      <c r="AD975" s="58"/>
      <c r="AE975" s="58"/>
      <c r="AF975" s="55"/>
      <c r="AG975" s="4"/>
      <c r="AH975" s="4"/>
      <c r="AI975" s="4"/>
      <c r="AJ975" s="4"/>
      <c r="AK975" s="4"/>
      <c r="AL975" s="4"/>
      <c r="AM975" s="4"/>
      <c r="AN975" s="4"/>
      <c r="AO975" s="4"/>
      <c r="AP975" s="4"/>
      <c r="AQ975" s="4"/>
      <c r="AR975" s="4"/>
      <c r="AS975" s="4"/>
      <c r="AT975" s="4"/>
      <c r="AU975" s="4"/>
      <c r="AV975" s="4"/>
      <c r="AW975" s="4"/>
      <c r="AX975" s="4"/>
      <c r="AY975" s="4"/>
      <c r="AZ975" s="4"/>
      <c r="BA975" s="4"/>
      <c r="BB975" s="4"/>
      <c r="BC975" s="4"/>
      <c r="BD975" s="4"/>
      <c r="BE975" s="4"/>
      <c r="BF975" s="4"/>
      <c r="BG975" s="4"/>
      <c r="BH975" s="4"/>
      <c r="BI975" s="4"/>
      <c r="BJ975" s="4"/>
      <c r="BK975" s="4"/>
      <c r="BL975" s="4"/>
      <c r="BM975" s="4"/>
      <c r="BN975" s="4"/>
      <c r="BO975" s="4"/>
      <c r="BP975" s="4"/>
      <c r="BQ975" s="4"/>
      <c r="BR975" s="4"/>
      <c r="BS975" s="4"/>
      <c r="BT975" s="4"/>
      <c r="BU975" s="4"/>
      <c r="BV975" s="4"/>
      <c r="BW975" s="4"/>
    </row>
    <row r="976" spans="1:75" ht="12.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1"/>
      <c r="AA976" s="52"/>
      <c r="AB976" s="58"/>
      <c r="AC976" s="59"/>
      <c r="AD976" s="58"/>
      <c r="AE976" s="58"/>
      <c r="AF976" s="55"/>
      <c r="AG976" s="4"/>
      <c r="AH976" s="4"/>
      <c r="AI976" s="4"/>
      <c r="AJ976" s="4"/>
      <c r="AK976" s="4"/>
      <c r="AL976" s="4"/>
      <c r="AM976" s="4"/>
      <c r="AN976" s="4"/>
      <c r="AO976" s="4"/>
      <c r="AP976" s="4"/>
      <c r="AQ976" s="4"/>
      <c r="AR976" s="4"/>
      <c r="AS976" s="4"/>
      <c r="AT976" s="4"/>
      <c r="AU976" s="4"/>
      <c r="AV976" s="4"/>
      <c r="AW976" s="4"/>
      <c r="AX976" s="4"/>
      <c r="AY976" s="4"/>
      <c r="AZ976" s="4"/>
      <c r="BA976" s="4"/>
      <c r="BB976" s="4"/>
      <c r="BC976" s="4"/>
      <c r="BD976" s="4"/>
      <c r="BE976" s="4"/>
      <c r="BF976" s="4"/>
      <c r="BG976" s="4"/>
      <c r="BH976" s="4"/>
      <c r="BI976" s="4"/>
      <c r="BJ976" s="4"/>
      <c r="BK976" s="4"/>
      <c r="BL976" s="4"/>
      <c r="BM976" s="4"/>
      <c r="BN976" s="4"/>
      <c r="BO976" s="4"/>
      <c r="BP976" s="4"/>
      <c r="BQ976" s="4"/>
      <c r="BR976" s="4"/>
      <c r="BS976" s="4"/>
      <c r="BT976" s="4"/>
      <c r="BU976" s="4"/>
      <c r="BV976" s="4"/>
      <c r="BW976" s="4"/>
    </row>
    <row r="977" spans="1:75" ht="12.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1"/>
      <c r="AA977" s="52"/>
      <c r="AB977" s="58"/>
      <c r="AC977" s="59"/>
      <c r="AD977" s="58"/>
      <c r="AE977" s="58"/>
      <c r="AF977" s="55"/>
      <c r="AG977" s="4"/>
      <c r="AH977" s="4"/>
      <c r="AI977" s="4"/>
      <c r="AJ977" s="4"/>
      <c r="AK977" s="4"/>
      <c r="AL977" s="4"/>
      <c r="AM977" s="4"/>
      <c r="AN977" s="4"/>
      <c r="AO977" s="4"/>
      <c r="AP977" s="4"/>
      <c r="AQ977" s="4"/>
      <c r="AR977" s="4"/>
      <c r="AS977" s="4"/>
      <c r="AT977" s="4"/>
      <c r="AU977" s="4"/>
      <c r="AV977" s="4"/>
      <c r="AW977" s="4"/>
      <c r="AX977" s="4"/>
      <c r="AY977" s="4"/>
      <c r="AZ977" s="4"/>
      <c r="BA977" s="4"/>
      <c r="BB977" s="4"/>
      <c r="BC977" s="4"/>
      <c r="BD977" s="4"/>
      <c r="BE977" s="4"/>
      <c r="BF977" s="4"/>
      <c r="BG977" s="4"/>
      <c r="BH977" s="4"/>
      <c r="BI977" s="4"/>
      <c r="BJ977" s="4"/>
      <c r="BK977" s="4"/>
      <c r="BL977" s="4"/>
      <c r="BM977" s="4"/>
      <c r="BN977" s="4"/>
      <c r="BO977" s="4"/>
      <c r="BP977" s="4"/>
      <c r="BQ977" s="4"/>
      <c r="BR977" s="4"/>
      <c r="BS977" s="4"/>
      <c r="BT977" s="4"/>
      <c r="BU977" s="4"/>
      <c r="BV977" s="4"/>
      <c r="BW977" s="4"/>
    </row>
    <row r="978" spans="1:75" ht="12.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1"/>
      <c r="AA978" s="52"/>
      <c r="AB978" s="58"/>
      <c r="AC978" s="59"/>
      <c r="AD978" s="58"/>
      <c r="AE978" s="58"/>
      <c r="AF978" s="55"/>
      <c r="AG978" s="4"/>
      <c r="AH978" s="4"/>
      <c r="AI978" s="4"/>
      <c r="AJ978" s="4"/>
      <c r="AK978" s="4"/>
      <c r="AL978" s="4"/>
      <c r="AM978" s="4"/>
      <c r="AN978" s="4"/>
      <c r="AO978" s="4"/>
      <c r="AP978" s="4"/>
      <c r="AQ978" s="4"/>
      <c r="AR978" s="4"/>
      <c r="AS978" s="4"/>
      <c r="AT978" s="4"/>
      <c r="AU978" s="4"/>
      <c r="AV978" s="4"/>
      <c r="AW978" s="4"/>
      <c r="AX978" s="4"/>
      <c r="AY978" s="4"/>
      <c r="AZ978" s="4"/>
      <c r="BA978" s="4"/>
      <c r="BB978" s="4"/>
      <c r="BC978" s="4"/>
      <c r="BD978" s="4"/>
      <c r="BE978" s="4"/>
      <c r="BF978" s="4"/>
      <c r="BG978" s="4"/>
      <c r="BH978" s="4"/>
      <c r="BI978" s="4"/>
      <c r="BJ978" s="4"/>
      <c r="BK978" s="4"/>
      <c r="BL978" s="4"/>
      <c r="BM978" s="4"/>
      <c r="BN978" s="4"/>
      <c r="BO978" s="4"/>
      <c r="BP978" s="4"/>
      <c r="BQ978" s="4"/>
      <c r="BR978" s="4"/>
      <c r="BS978" s="4"/>
      <c r="BT978" s="4"/>
      <c r="BU978" s="4"/>
      <c r="BV978" s="4"/>
      <c r="BW978" s="4"/>
    </row>
    <row r="979" spans="1:75" ht="12.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1"/>
      <c r="AA979" s="52"/>
      <c r="AB979" s="58"/>
      <c r="AC979" s="59"/>
      <c r="AD979" s="58"/>
      <c r="AE979" s="58"/>
      <c r="AF979" s="55"/>
      <c r="AG979" s="4"/>
      <c r="AH979" s="4"/>
      <c r="AI979" s="4"/>
      <c r="AJ979" s="4"/>
      <c r="AK979" s="4"/>
      <c r="AL979" s="4"/>
      <c r="AM979" s="4"/>
      <c r="AN979" s="4"/>
      <c r="AO979" s="4"/>
      <c r="AP979" s="4"/>
      <c r="AQ979" s="4"/>
      <c r="AR979" s="4"/>
      <c r="AS979" s="4"/>
      <c r="AT979" s="4"/>
      <c r="AU979" s="4"/>
      <c r="AV979" s="4"/>
      <c r="AW979" s="4"/>
      <c r="AX979" s="4"/>
      <c r="AY979" s="4"/>
      <c r="AZ979" s="4"/>
      <c r="BA979" s="4"/>
      <c r="BB979" s="4"/>
      <c r="BC979" s="4"/>
      <c r="BD979" s="4"/>
      <c r="BE979" s="4"/>
      <c r="BF979" s="4"/>
      <c r="BG979" s="4"/>
      <c r="BH979" s="4"/>
      <c r="BI979" s="4"/>
      <c r="BJ979" s="4"/>
      <c r="BK979" s="4"/>
      <c r="BL979" s="4"/>
      <c r="BM979" s="4"/>
      <c r="BN979" s="4"/>
      <c r="BO979" s="4"/>
      <c r="BP979" s="4"/>
      <c r="BQ979" s="4"/>
      <c r="BR979" s="4"/>
      <c r="BS979" s="4"/>
      <c r="BT979" s="4"/>
      <c r="BU979" s="4"/>
      <c r="BV979" s="4"/>
      <c r="BW979" s="4"/>
    </row>
    <row r="980" spans="1:75" ht="12.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1"/>
      <c r="AA980" s="52"/>
      <c r="AB980" s="58"/>
      <c r="AC980" s="59"/>
      <c r="AD980" s="58"/>
      <c r="AE980" s="58"/>
      <c r="AF980" s="55"/>
      <c r="AG980" s="4"/>
      <c r="AH980" s="4"/>
      <c r="AI980" s="4"/>
      <c r="AJ980" s="4"/>
      <c r="AK980" s="4"/>
      <c r="AL980" s="4"/>
      <c r="AM980" s="4"/>
      <c r="AN980" s="4"/>
      <c r="AO980" s="4"/>
      <c r="AP980" s="4"/>
      <c r="AQ980" s="4"/>
      <c r="AR980" s="4"/>
      <c r="AS980" s="4"/>
      <c r="AT980" s="4"/>
      <c r="AU980" s="4"/>
      <c r="AV980" s="4"/>
      <c r="AW980" s="4"/>
      <c r="AX980" s="4"/>
      <c r="AY980" s="4"/>
      <c r="AZ980" s="4"/>
      <c r="BA980" s="4"/>
      <c r="BB980" s="4"/>
      <c r="BC980" s="4"/>
      <c r="BD980" s="4"/>
      <c r="BE980" s="4"/>
      <c r="BF980" s="4"/>
      <c r="BG980" s="4"/>
      <c r="BH980" s="4"/>
      <c r="BI980" s="4"/>
      <c r="BJ980" s="4"/>
      <c r="BK980" s="4"/>
      <c r="BL980" s="4"/>
      <c r="BM980" s="4"/>
      <c r="BN980" s="4"/>
      <c r="BO980" s="4"/>
      <c r="BP980" s="4"/>
      <c r="BQ980" s="4"/>
      <c r="BR980" s="4"/>
      <c r="BS980" s="4"/>
      <c r="BT980" s="4"/>
      <c r="BU980" s="4"/>
      <c r="BV980" s="4"/>
      <c r="BW980" s="4"/>
    </row>
    <row r="981" spans="1:75" ht="12.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1"/>
      <c r="AA981" s="52"/>
      <c r="AB981" s="58"/>
      <c r="AC981" s="59"/>
      <c r="AD981" s="58"/>
      <c r="AE981" s="58"/>
      <c r="AF981" s="55"/>
      <c r="AG981" s="4"/>
      <c r="AH981" s="4"/>
      <c r="AI981" s="4"/>
      <c r="AJ981" s="4"/>
      <c r="AK981" s="4"/>
      <c r="AL981" s="4"/>
      <c r="AM981" s="4"/>
      <c r="AN981" s="4"/>
      <c r="AO981" s="4"/>
      <c r="AP981" s="4"/>
      <c r="AQ981" s="4"/>
      <c r="AR981" s="4"/>
      <c r="AS981" s="4"/>
      <c r="AT981" s="4"/>
      <c r="AU981" s="4"/>
      <c r="AV981" s="4"/>
      <c r="AW981" s="4"/>
      <c r="AX981" s="4"/>
      <c r="AY981" s="4"/>
      <c r="AZ981" s="4"/>
      <c r="BA981" s="4"/>
      <c r="BB981" s="4"/>
      <c r="BC981" s="4"/>
      <c r="BD981" s="4"/>
      <c r="BE981" s="4"/>
      <c r="BF981" s="4"/>
      <c r="BG981" s="4"/>
      <c r="BH981" s="4"/>
      <c r="BI981" s="4"/>
      <c r="BJ981" s="4"/>
      <c r="BK981" s="4"/>
      <c r="BL981" s="4"/>
      <c r="BM981" s="4"/>
      <c r="BN981" s="4"/>
      <c r="BO981" s="4"/>
      <c r="BP981" s="4"/>
      <c r="BQ981" s="4"/>
      <c r="BR981" s="4"/>
      <c r="BS981" s="4"/>
      <c r="BT981" s="4"/>
      <c r="BU981" s="4"/>
      <c r="BV981" s="4"/>
      <c r="BW981" s="4"/>
    </row>
    <row r="982" spans="1:75" ht="12.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1"/>
      <c r="AA982" s="52"/>
      <c r="AB982" s="58"/>
      <c r="AC982" s="59"/>
      <c r="AD982" s="58"/>
      <c r="AE982" s="58"/>
      <c r="AF982" s="55"/>
      <c r="AG982" s="4"/>
      <c r="AH982" s="4"/>
      <c r="AI982" s="4"/>
      <c r="AJ982" s="4"/>
      <c r="AK982" s="4"/>
      <c r="AL982" s="4"/>
      <c r="AM982" s="4"/>
      <c r="AN982" s="4"/>
      <c r="AO982" s="4"/>
      <c r="AP982" s="4"/>
      <c r="AQ982" s="4"/>
      <c r="AR982" s="4"/>
      <c r="AS982" s="4"/>
      <c r="AT982" s="4"/>
      <c r="AU982" s="4"/>
      <c r="AV982" s="4"/>
      <c r="AW982" s="4"/>
      <c r="AX982" s="4"/>
      <c r="AY982" s="4"/>
      <c r="AZ982" s="4"/>
      <c r="BA982" s="4"/>
      <c r="BB982" s="4"/>
      <c r="BC982" s="4"/>
      <c r="BD982" s="4"/>
      <c r="BE982" s="4"/>
      <c r="BF982" s="4"/>
      <c r="BG982" s="4"/>
      <c r="BH982" s="4"/>
      <c r="BI982" s="4"/>
      <c r="BJ982" s="4"/>
      <c r="BK982" s="4"/>
      <c r="BL982" s="4"/>
      <c r="BM982" s="4"/>
      <c r="BN982" s="4"/>
      <c r="BO982" s="4"/>
      <c r="BP982" s="4"/>
      <c r="BQ982" s="4"/>
      <c r="BR982" s="4"/>
      <c r="BS982" s="4"/>
      <c r="BT982" s="4"/>
      <c r="BU982" s="4"/>
      <c r="BV982" s="4"/>
      <c r="BW982" s="4"/>
    </row>
    <row r="983" spans="1:75" ht="12.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1"/>
      <c r="AA983" s="52"/>
      <c r="AB983" s="58"/>
      <c r="AC983" s="59"/>
      <c r="AD983" s="58"/>
      <c r="AE983" s="58"/>
      <c r="AF983" s="55"/>
      <c r="AG983" s="4"/>
      <c r="AH983" s="4"/>
      <c r="AI983" s="4"/>
      <c r="AJ983" s="4"/>
      <c r="AK983" s="4"/>
      <c r="AL983" s="4"/>
      <c r="AM983" s="4"/>
      <c r="AN983" s="4"/>
      <c r="AO983" s="4"/>
      <c r="AP983" s="4"/>
      <c r="AQ983" s="4"/>
      <c r="AR983" s="4"/>
      <c r="AS983" s="4"/>
      <c r="AT983" s="4"/>
      <c r="AU983" s="4"/>
      <c r="AV983" s="4"/>
      <c r="AW983" s="4"/>
      <c r="AX983" s="4"/>
      <c r="AY983" s="4"/>
      <c r="AZ983" s="4"/>
      <c r="BA983" s="4"/>
      <c r="BB983" s="4"/>
      <c r="BC983" s="4"/>
      <c r="BD983" s="4"/>
      <c r="BE983" s="4"/>
      <c r="BF983" s="4"/>
      <c r="BG983" s="4"/>
      <c r="BH983" s="4"/>
      <c r="BI983" s="4"/>
      <c r="BJ983" s="4"/>
      <c r="BK983" s="4"/>
      <c r="BL983" s="4"/>
      <c r="BM983" s="4"/>
      <c r="BN983" s="4"/>
      <c r="BO983" s="4"/>
      <c r="BP983" s="4"/>
      <c r="BQ983" s="4"/>
      <c r="BR983" s="4"/>
      <c r="BS983" s="4"/>
      <c r="BT983" s="4"/>
      <c r="BU983" s="4"/>
      <c r="BV983" s="4"/>
      <c r="BW983" s="4"/>
    </row>
    <row r="984" spans="1:75" ht="12.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1"/>
      <c r="AA984" s="52"/>
      <c r="AB984" s="58"/>
      <c r="AC984" s="59"/>
      <c r="AD984" s="58"/>
      <c r="AE984" s="58"/>
      <c r="AF984" s="55"/>
      <c r="AG984" s="4"/>
      <c r="AH984" s="4"/>
      <c r="AI984" s="4"/>
      <c r="AJ984" s="4"/>
      <c r="AK984" s="4"/>
      <c r="AL984" s="4"/>
      <c r="AM984" s="4"/>
      <c r="AN984" s="4"/>
      <c r="AO984" s="4"/>
      <c r="AP984" s="4"/>
      <c r="AQ984" s="4"/>
      <c r="AR984" s="4"/>
      <c r="AS984" s="4"/>
      <c r="AT984" s="4"/>
      <c r="AU984" s="4"/>
      <c r="AV984" s="4"/>
      <c r="AW984" s="4"/>
      <c r="AX984" s="4"/>
      <c r="AY984" s="4"/>
      <c r="AZ984" s="4"/>
      <c r="BA984" s="4"/>
      <c r="BB984" s="4"/>
      <c r="BC984" s="4"/>
      <c r="BD984" s="4"/>
      <c r="BE984" s="4"/>
      <c r="BF984" s="4"/>
      <c r="BG984" s="4"/>
      <c r="BH984" s="4"/>
      <c r="BI984" s="4"/>
      <c r="BJ984" s="4"/>
      <c r="BK984" s="4"/>
      <c r="BL984" s="4"/>
      <c r="BM984" s="4"/>
      <c r="BN984" s="4"/>
      <c r="BO984" s="4"/>
      <c r="BP984" s="4"/>
      <c r="BQ984" s="4"/>
      <c r="BR984" s="4"/>
      <c r="BS984" s="4"/>
      <c r="BT984" s="4"/>
      <c r="BU984" s="4"/>
      <c r="BV984" s="4"/>
      <c r="BW984" s="4"/>
    </row>
    <row r="985" spans="1:75" ht="12.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1"/>
      <c r="AA985" s="52"/>
      <c r="AB985" s="58"/>
      <c r="AC985" s="59"/>
      <c r="AD985" s="58"/>
      <c r="AE985" s="58"/>
      <c r="AF985" s="55"/>
      <c r="AG985" s="4"/>
      <c r="AH985" s="4"/>
      <c r="AI985" s="4"/>
      <c r="AJ985" s="4"/>
      <c r="AK985" s="4"/>
      <c r="AL985" s="4"/>
      <c r="AM985" s="4"/>
      <c r="AN985" s="4"/>
      <c r="AO985" s="4"/>
      <c r="AP985" s="4"/>
      <c r="AQ985" s="4"/>
      <c r="AR985" s="4"/>
      <c r="AS985" s="4"/>
      <c r="AT985" s="4"/>
      <c r="AU985" s="4"/>
      <c r="AV985" s="4"/>
      <c r="AW985" s="4"/>
      <c r="AX985" s="4"/>
      <c r="AY985" s="4"/>
      <c r="AZ985" s="4"/>
      <c r="BA985" s="4"/>
      <c r="BB985" s="4"/>
      <c r="BC985" s="4"/>
      <c r="BD985" s="4"/>
      <c r="BE985" s="4"/>
      <c r="BF985" s="4"/>
      <c r="BG985" s="4"/>
      <c r="BH985" s="4"/>
      <c r="BI985" s="4"/>
      <c r="BJ985" s="4"/>
      <c r="BK985" s="4"/>
      <c r="BL985" s="4"/>
      <c r="BM985" s="4"/>
      <c r="BN985" s="4"/>
      <c r="BO985" s="4"/>
      <c r="BP985" s="4"/>
      <c r="BQ985" s="4"/>
      <c r="BR985" s="4"/>
      <c r="BS985" s="4"/>
      <c r="BT985" s="4"/>
      <c r="BU985" s="4"/>
      <c r="BV985" s="4"/>
      <c r="BW985" s="4"/>
    </row>
    <row r="986" spans="1:75" ht="12.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1"/>
      <c r="AA986" s="52"/>
      <c r="AB986" s="58"/>
      <c r="AC986" s="59"/>
      <c r="AD986" s="58"/>
      <c r="AE986" s="58"/>
      <c r="AF986" s="55"/>
      <c r="AG986" s="4"/>
      <c r="AH986" s="4"/>
      <c r="AI986" s="4"/>
      <c r="AJ986" s="4"/>
      <c r="AK986" s="4"/>
      <c r="AL986" s="4"/>
      <c r="AM986" s="4"/>
      <c r="AN986" s="4"/>
      <c r="AO986" s="4"/>
      <c r="AP986" s="4"/>
      <c r="AQ986" s="4"/>
      <c r="AR986" s="4"/>
      <c r="AS986" s="4"/>
      <c r="AT986" s="4"/>
      <c r="AU986" s="4"/>
      <c r="AV986" s="4"/>
      <c r="AW986" s="4"/>
      <c r="AX986" s="4"/>
      <c r="AY986" s="4"/>
      <c r="AZ986" s="4"/>
      <c r="BA986" s="4"/>
      <c r="BB986" s="4"/>
      <c r="BC986" s="4"/>
      <c r="BD986" s="4"/>
      <c r="BE986" s="4"/>
      <c r="BF986" s="4"/>
      <c r="BG986" s="4"/>
      <c r="BH986" s="4"/>
      <c r="BI986" s="4"/>
      <c r="BJ986" s="4"/>
      <c r="BK986" s="4"/>
      <c r="BL986" s="4"/>
      <c r="BM986" s="4"/>
      <c r="BN986" s="4"/>
      <c r="BO986" s="4"/>
      <c r="BP986" s="4"/>
      <c r="BQ986" s="4"/>
      <c r="BR986" s="4"/>
      <c r="BS986" s="4"/>
      <c r="BT986" s="4"/>
      <c r="BU986" s="4"/>
      <c r="BV986" s="4"/>
      <c r="BW986" s="4"/>
    </row>
    <row r="987" spans="1:75" ht="12.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1"/>
      <c r="AA987" s="52"/>
      <c r="AB987" s="58"/>
      <c r="AC987" s="59"/>
      <c r="AD987" s="58"/>
      <c r="AE987" s="58"/>
      <c r="AF987" s="55"/>
      <c r="AG987" s="4"/>
      <c r="AH987" s="4"/>
      <c r="AI987" s="4"/>
      <c r="AJ987" s="4"/>
      <c r="AK987" s="4"/>
      <c r="AL987" s="4"/>
      <c r="AM987" s="4"/>
      <c r="AN987" s="4"/>
      <c r="AO987" s="4"/>
      <c r="AP987" s="4"/>
      <c r="AQ987" s="4"/>
      <c r="AR987" s="4"/>
      <c r="AS987" s="4"/>
      <c r="AT987" s="4"/>
      <c r="AU987" s="4"/>
      <c r="AV987" s="4"/>
      <c r="AW987" s="4"/>
      <c r="AX987" s="4"/>
      <c r="AY987" s="4"/>
      <c r="AZ987" s="4"/>
      <c r="BA987" s="4"/>
      <c r="BB987" s="4"/>
      <c r="BC987" s="4"/>
      <c r="BD987" s="4"/>
      <c r="BE987" s="4"/>
      <c r="BF987" s="4"/>
      <c r="BG987" s="4"/>
      <c r="BH987" s="4"/>
      <c r="BI987" s="4"/>
      <c r="BJ987" s="4"/>
      <c r="BK987" s="4"/>
      <c r="BL987" s="4"/>
      <c r="BM987" s="4"/>
      <c r="BN987" s="4"/>
      <c r="BO987" s="4"/>
      <c r="BP987" s="4"/>
      <c r="BQ987" s="4"/>
      <c r="BR987" s="4"/>
      <c r="BS987" s="4"/>
      <c r="BT987" s="4"/>
      <c r="BU987" s="4"/>
      <c r="BV987" s="4"/>
      <c r="BW987" s="4"/>
    </row>
    <row r="988" spans="1:75" ht="12.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1"/>
      <c r="AA988" s="52"/>
      <c r="AB988" s="58"/>
      <c r="AC988" s="59"/>
      <c r="AD988" s="58"/>
      <c r="AE988" s="58"/>
      <c r="AF988" s="55"/>
      <c r="AG988" s="4"/>
      <c r="AH988" s="4"/>
      <c r="AI988" s="4"/>
      <c r="AJ988" s="4"/>
      <c r="AK988" s="4"/>
      <c r="AL988" s="4"/>
      <c r="AM988" s="4"/>
      <c r="AN988" s="4"/>
      <c r="AO988" s="4"/>
      <c r="AP988" s="4"/>
      <c r="AQ988" s="4"/>
      <c r="AR988" s="4"/>
      <c r="AS988" s="4"/>
      <c r="AT988" s="4"/>
      <c r="AU988" s="4"/>
      <c r="AV988" s="4"/>
      <c r="AW988" s="4"/>
      <c r="AX988" s="4"/>
      <c r="AY988" s="4"/>
      <c r="AZ988" s="4"/>
      <c r="BA988" s="4"/>
      <c r="BB988" s="4"/>
      <c r="BC988" s="4"/>
      <c r="BD988" s="4"/>
      <c r="BE988" s="4"/>
      <c r="BF988" s="4"/>
      <c r="BG988" s="4"/>
      <c r="BH988" s="4"/>
      <c r="BI988" s="4"/>
      <c r="BJ988" s="4"/>
      <c r="BK988" s="4"/>
      <c r="BL988" s="4"/>
      <c r="BM988" s="4"/>
      <c r="BN988" s="4"/>
      <c r="BO988" s="4"/>
      <c r="BP988" s="4"/>
      <c r="BQ988" s="4"/>
      <c r="BR988" s="4"/>
      <c r="BS988" s="4"/>
      <c r="BT988" s="4"/>
      <c r="BU988" s="4"/>
      <c r="BV988" s="4"/>
      <c r="BW988" s="4"/>
    </row>
    <row r="989" spans="1:75" ht="12.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1"/>
      <c r="AA989" s="52"/>
      <c r="AB989" s="58"/>
      <c r="AC989" s="59"/>
      <c r="AD989" s="58"/>
      <c r="AE989" s="58"/>
      <c r="AF989" s="55"/>
      <c r="AG989" s="4"/>
      <c r="AH989" s="4"/>
      <c r="AI989" s="4"/>
      <c r="AJ989" s="4"/>
      <c r="AK989" s="4"/>
      <c r="AL989" s="4"/>
      <c r="AM989" s="4"/>
      <c r="AN989" s="4"/>
      <c r="AO989" s="4"/>
      <c r="AP989" s="4"/>
      <c r="AQ989" s="4"/>
      <c r="AR989" s="4"/>
      <c r="AS989" s="4"/>
      <c r="AT989" s="4"/>
      <c r="AU989" s="4"/>
      <c r="AV989" s="4"/>
      <c r="AW989" s="4"/>
      <c r="AX989" s="4"/>
      <c r="AY989" s="4"/>
      <c r="AZ989" s="4"/>
      <c r="BA989" s="4"/>
      <c r="BB989" s="4"/>
      <c r="BC989" s="4"/>
      <c r="BD989" s="4"/>
      <c r="BE989" s="4"/>
      <c r="BF989" s="4"/>
      <c r="BG989" s="4"/>
      <c r="BH989" s="4"/>
      <c r="BI989" s="4"/>
      <c r="BJ989" s="4"/>
      <c r="BK989" s="4"/>
      <c r="BL989" s="4"/>
      <c r="BM989" s="4"/>
      <c r="BN989" s="4"/>
      <c r="BO989" s="4"/>
      <c r="BP989" s="4"/>
      <c r="BQ989" s="4"/>
      <c r="BR989" s="4"/>
      <c r="BS989" s="4"/>
      <c r="BT989" s="4"/>
      <c r="BU989" s="4"/>
      <c r="BV989" s="4"/>
      <c r="BW989" s="4"/>
    </row>
    <row r="990" spans="1:75" ht="12.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1"/>
      <c r="AA990" s="52"/>
      <c r="AB990" s="58"/>
      <c r="AC990" s="59"/>
      <c r="AD990" s="58"/>
      <c r="AE990" s="58"/>
      <c r="AF990" s="55"/>
      <c r="AG990" s="4"/>
      <c r="AH990" s="4"/>
      <c r="AI990" s="4"/>
      <c r="AJ990" s="4"/>
      <c r="AK990" s="4"/>
      <c r="AL990" s="4"/>
      <c r="AM990" s="4"/>
      <c r="AN990" s="4"/>
      <c r="AO990" s="4"/>
      <c r="AP990" s="4"/>
      <c r="AQ990" s="4"/>
      <c r="AR990" s="4"/>
      <c r="AS990" s="4"/>
      <c r="AT990" s="4"/>
      <c r="AU990" s="4"/>
      <c r="AV990" s="4"/>
      <c r="AW990" s="4"/>
      <c r="AX990" s="4"/>
      <c r="AY990" s="4"/>
      <c r="AZ990" s="4"/>
      <c r="BA990" s="4"/>
      <c r="BB990" s="4"/>
      <c r="BC990" s="4"/>
      <c r="BD990" s="4"/>
      <c r="BE990" s="4"/>
      <c r="BF990" s="4"/>
      <c r="BG990" s="4"/>
      <c r="BH990" s="4"/>
      <c r="BI990" s="4"/>
      <c r="BJ990" s="4"/>
      <c r="BK990" s="4"/>
      <c r="BL990" s="4"/>
      <c r="BM990" s="4"/>
      <c r="BN990" s="4"/>
      <c r="BO990" s="4"/>
      <c r="BP990" s="4"/>
      <c r="BQ990" s="4"/>
      <c r="BR990" s="4"/>
      <c r="BS990" s="4"/>
      <c r="BT990" s="4"/>
      <c r="BU990" s="4"/>
      <c r="BV990" s="4"/>
      <c r="BW990" s="4"/>
    </row>
    <row r="991" spans="1:75" ht="12.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1"/>
      <c r="AA991" s="52"/>
      <c r="AB991" s="58"/>
      <c r="AC991" s="59"/>
      <c r="AD991" s="58"/>
      <c r="AE991" s="58"/>
      <c r="AF991" s="55"/>
      <c r="AG991" s="4"/>
      <c r="AH991" s="4"/>
      <c r="AI991" s="4"/>
      <c r="AJ991" s="4"/>
      <c r="AK991" s="4"/>
      <c r="AL991" s="4"/>
      <c r="AM991" s="4"/>
      <c r="AN991" s="4"/>
      <c r="AO991" s="4"/>
      <c r="AP991" s="4"/>
      <c r="AQ991" s="4"/>
      <c r="AR991" s="4"/>
      <c r="AS991" s="4"/>
      <c r="AT991" s="4"/>
      <c r="AU991" s="4"/>
      <c r="AV991" s="4"/>
      <c r="AW991" s="4"/>
      <c r="AX991" s="4"/>
      <c r="AY991" s="4"/>
      <c r="AZ991" s="4"/>
      <c r="BA991" s="4"/>
      <c r="BB991" s="4"/>
      <c r="BC991" s="4"/>
      <c r="BD991" s="4"/>
      <c r="BE991" s="4"/>
      <c r="BF991" s="4"/>
      <c r="BG991" s="4"/>
      <c r="BH991" s="4"/>
      <c r="BI991" s="4"/>
      <c r="BJ991" s="4"/>
      <c r="BK991" s="4"/>
      <c r="BL991" s="4"/>
      <c r="BM991" s="4"/>
      <c r="BN991" s="4"/>
      <c r="BO991" s="4"/>
      <c r="BP991" s="4"/>
      <c r="BQ991" s="4"/>
      <c r="BR991" s="4"/>
      <c r="BS991" s="4"/>
      <c r="BT991" s="4"/>
      <c r="BU991" s="4"/>
      <c r="BV991" s="4"/>
      <c r="BW991" s="4"/>
    </row>
    <row r="992" spans="1:75" ht="12.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1"/>
      <c r="AA992" s="52"/>
      <c r="AB992" s="58"/>
      <c r="AC992" s="59"/>
      <c r="AD992" s="58"/>
      <c r="AE992" s="58"/>
      <c r="AF992" s="55"/>
      <c r="AG992" s="4"/>
      <c r="AH992" s="4"/>
      <c r="AI992" s="4"/>
      <c r="AJ992" s="4"/>
      <c r="AK992" s="4"/>
      <c r="AL992" s="4"/>
      <c r="AM992" s="4"/>
      <c r="AN992" s="4"/>
      <c r="AO992" s="4"/>
      <c r="AP992" s="4"/>
      <c r="AQ992" s="4"/>
      <c r="AR992" s="4"/>
      <c r="AS992" s="4"/>
      <c r="AT992" s="4"/>
      <c r="AU992" s="4"/>
      <c r="AV992" s="4"/>
      <c r="AW992" s="4"/>
      <c r="AX992" s="4"/>
      <c r="AY992" s="4"/>
      <c r="AZ992" s="4"/>
      <c r="BA992" s="4"/>
      <c r="BB992" s="4"/>
      <c r="BC992" s="4"/>
      <c r="BD992" s="4"/>
      <c r="BE992" s="4"/>
      <c r="BF992" s="4"/>
      <c r="BG992" s="4"/>
      <c r="BH992" s="4"/>
      <c r="BI992" s="4"/>
      <c r="BJ992" s="4"/>
      <c r="BK992" s="4"/>
      <c r="BL992" s="4"/>
      <c r="BM992" s="4"/>
      <c r="BN992" s="4"/>
      <c r="BO992" s="4"/>
      <c r="BP992" s="4"/>
      <c r="BQ992" s="4"/>
      <c r="BR992" s="4"/>
      <c r="BS992" s="4"/>
      <c r="BT992" s="4"/>
      <c r="BU992" s="4"/>
      <c r="BV992" s="4"/>
      <c r="BW992" s="4"/>
    </row>
    <row r="993" spans="1:75" ht="12.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1"/>
      <c r="AA993" s="52"/>
      <c r="AB993" s="58"/>
      <c r="AC993" s="59"/>
      <c r="AD993" s="58"/>
      <c r="AE993" s="58"/>
      <c r="AF993" s="55"/>
      <c r="AG993" s="4"/>
      <c r="AH993" s="4"/>
      <c r="AI993" s="4"/>
      <c r="AJ993" s="4"/>
      <c r="AK993" s="4"/>
      <c r="AL993" s="4"/>
      <c r="AM993" s="4"/>
      <c r="AN993" s="4"/>
      <c r="AO993" s="4"/>
      <c r="AP993" s="4"/>
      <c r="AQ993" s="4"/>
      <c r="AR993" s="4"/>
      <c r="AS993" s="4"/>
      <c r="AT993" s="4"/>
      <c r="AU993" s="4"/>
      <c r="AV993" s="4"/>
      <c r="AW993" s="4"/>
      <c r="AX993" s="4"/>
      <c r="AY993" s="4"/>
      <c r="AZ993" s="4"/>
      <c r="BA993" s="4"/>
      <c r="BB993" s="4"/>
      <c r="BC993" s="4"/>
      <c r="BD993" s="4"/>
      <c r="BE993" s="4"/>
      <c r="BF993" s="4"/>
      <c r="BG993" s="4"/>
      <c r="BH993" s="4"/>
      <c r="BI993" s="4"/>
      <c r="BJ993" s="4"/>
      <c r="BK993" s="4"/>
      <c r="BL993" s="4"/>
      <c r="BM993" s="4"/>
      <c r="BN993" s="4"/>
      <c r="BO993" s="4"/>
      <c r="BP993" s="4"/>
      <c r="BQ993" s="4"/>
      <c r="BR993" s="4"/>
      <c r="BS993" s="4"/>
      <c r="BT993" s="4"/>
      <c r="BU993" s="4"/>
      <c r="BV993" s="4"/>
      <c r="BW993" s="4"/>
    </row>
    <row r="994" spans="1:75" ht="12.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1"/>
      <c r="AA994" s="52"/>
      <c r="AB994" s="58"/>
      <c r="AC994" s="59"/>
      <c r="AD994" s="58"/>
      <c r="AE994" s="58"/>
      <c r="AF994" s="55"/>
      <c r="AG994" s="4"/>
      <c r="AH994" s="4"/>
      <c r="AI994" s="4"/>
      <c r="AJ994" s="4"/>
      <c r="AK994" s="4"/>
      <c r="AL994" s="4"/>
      <c r="AM994" s="4"/>
      <c r="AN994" s="4"/>
      <c r="AO994" s="4"/>
      <c r="AP994" s="4"/>
      <c r="AQ994" s="4"/>
      <c r="AR994" s="4"/>
      <c r="AS994" s="4"/>
      <c r="AT994" s="4"/>
      <c r="AU994" s="4"/>
      <c r="AV994" s="4"/>
      <c r="AW994" s="4"/>
      <c r="AX994" s="4"/>
      <c r="AY994" s="4"/>
      <c r="AZ994" s="4"/>
      <c r="BA994" s="4"/>
      <c r="BB994" s="4"/>
      <c r="BC994" s="4"/>
      <c r="BD994" s="4"/>
      <c r="BE994" s="4"/>
      <c r="BF994" s="4"/>
      <c r="BG994" s="4"/>
      <c r="BH994" s="4"/>
      <c r="BI994" s="4"/>
      <c r="BJ994" s="4"/>
      <c r="BK994" s="4"/>
      <c r="BL994" s="4"/>
      <c r="BM994" s="4"/>
      <c r="BN994" s="4"/>
      <c r="BO994" s="4"/>
      <c r="BP994" s="4"/>
      <c r="BQ994" s="4"/>
      <c r="BR994" s="4"/>
      <c r="BS994" s="4"/>
      <c r="BT994" s="4"/>
      <c r="BU994" s="4"/>
      <c r="BV994" s="4"/>
      <c r="BW994" s="4"/>
    </row>
    <row r="995" spans="1:75" ht="12.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1"/>
      <c r="AA995" s="52"/>
      <c r="AB995" s="58"/>
      <c r="AC995" s="59"/>
      <c r="AD995" s="58"/>
      <c r="AE995" s="58"/>
      <c r="AF995" s="55"/>
      <c r="AG995" s="4"/>
      <c r="AH995" s="4"/>
      <c r="AI995" s="4"/>
      <c r="AJ995" s="4"/>
      <c r="AK995" s="4"/>
      <c r="AL995" s="4"/>
      <c r="AM995" s="4"/>
      <c r="AN995" s="4"/>
      <c r="AO995" s="4"/>
      <c r="AP995" s="4"/>
      <c r="AQ995" s="4"/>
      <c r="AR995" s="4"/>
      <c r="AS995" s="4"/>
      <c r="AT995" s="4"/>
      <c r="AU995" s="4"/>
      <c r="AV995" s="4"/>
      <c r="AW995" s="4"/>
      <c r="AX995" s="4"/>
      <c r="AY995" s="4"/>
      <c r="AZ995" s="4"/>
      <c r="BA995" s="4"/>
      <c r="BB995" s="4"/>
      <c r="BC995" s="4"/>
      <c r="BD995" s="4"/>
      <c r="BE995" s="4"/>
      <c r="BF995" s="4"/>
      <c r="BG995" s="4"/>
      <c r="BH995" s="4"/>
      <c r="BI995" s="4"/>
      <c r="BJ995" s="4"/>
      <c r="BK995" s="4"/>
      <c r="BL995" s="4"/>
      <c r="BM995" s="4"/>
      <c r="BN995" s="4"/>
      <c r="BO995" s="4"/>
      <c r="BP995" s="4"/>
      <c r="BQ995" s="4"/>
      <c r="BR995" s="4"/>
      <c r="BS995" s="4"/>
      <c r="BT995" s="4"/>
      <c r="BU995" s="4"/>
      <c r="BV995" s="4"/>
      <c r="BW995" s="4"/>
    </row>
    <row r="996" spans="1:75" ht="12.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1"/>
      <c r="AA996" s="52"/>
      <c r="AB996" s="58"/>
      <c r="AC996" s="59"/>
      <c r="AD996" s="58"/>
      <c r="AE996" s="58"/>
      <c r="AF996" s="55"/>
      <c r="AG996" s="4"/>
      <c r="AH996" s="4"/>
      <c r="AI996" s="4"/>
      <c r="AJ996" s="4"/>
      <c r="AK996" s="4"/>
      <c r="AL996" s="4"/>
      <c r="AM996" s="4"/>
      <c r="AN996" s="4"/>
      <c r="AO996" s="4"/>
      <c r="AP996" s="4"/>
      <c r="AQ996" s="4"/>
      <c r="AR996" s="4"/>
      <c r="AS996" s="4"/>
      <c r="AT996" s="4"/>
      <c r="AU996" s="4"/>
      <c r="AV996" s="4"/>
      <c r="AW996" s="4"/>
      <c r="AX996" s="4"/>
      <c r="AY996" s="4"/>
      <c r="AZ996" s="4"/>
      <c r="BA996" s="4"/>
      <c r="BB996" s="4"/>
      <c r="BC996" s="4"/>
      <c r="BD996" s="4"/>
      <c r="BE996" s="4"/>
      <c r="BF996" s="4"/>
      <c r="BG996" s="4"/>
      <c r="BH996" s="4"/>
      <c r="BI996" s="4"/>
      <c r="BJ996" s="4"/>
      <c r="BK996" s="4"/>
      <c r="BL996" s="4"/>
      <c r="BM996" s="4"/>
      <c r="BN996" s="4"/>
      <c r="BO996" s="4"/>
      <c r="BP996" s="4"/>
      <c r="BQ996" s="4"/>
      <c r="BR996" s="4"/>
      <c r="BS996" s="4"/>
      <c r="BT996" s="4"/>
      <c r="BU996" s="4"/>
      <c r="BV996" s="4"/>
      <c r="BW996" s="4"/>
    </row>
    <row r="997" spans="1:75" ht="12.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1"/>
      <c r="AA997" s="52"/>
      <c r="AB997" s="58"/>
      <c r="AC997" s="59"/>
      <c r="AD997" s="58"/>
      <c r="AE997" s="58"/>
      <c r="AF997" s="55"/>
      <c r="AG997" s="4"/>
      <c r="AH997" s="4"/>
      <c r="AI997" s="4"/>
      <c r="AJ997" s="4"/>
      <c r="AK997" s="4"/>
      <c r="AL997" s="4"/>
      <c r="AM997" s="4"/>
      <c r="AN997" s="4"/>
      <c r="AO997" s="4"/>
      <c r="AP997" s="4"/>
      <c r="AQ997" s="4"/>
      <c r="AR997" s="4"/>
      <c r="AS997" s="4"/>
      <c r="AT997" s="4"/>
      <c r="AU997" s="4"/>
      <c r="AV997" s="4"/>
      <c r="AW997" s="4"/>
      <c r="AX997" s="4"/>
      <c r="AY997" s="4"/>
      <c r="AZ997" s="4"/>
      <c r="BA997" s="4"/>
      <c r="BB997" s="4"/>
      <c r="BC997" s="4"/>
      <c r="BD997" s="4"/>
      <c r="BE997" s="4"/>
      <c r="BF997" s="4"/>
      <c r="BG997" s="4"/>
      <c r="BH997" s="4"/>
      <c r="BI997" s="4"/>
      <c r="BJ997" s="4"/>
      <c r="BK997" s="4"/>
      <c r="BL997" s="4"/>
      <c r="BM997" s="4"/>
      <c r="BN997" s="4"/>
      <c r="BO997" s="4"/>
      <c r="BP997" s="4"/>
      <c r="BQ997" s="4"/>
      <c r="BR997" s="4"/>
      <c r="BS997" s="4"/>
      <c r="BT997" s="4"/>
      <c r="BU997" s="4"/>
      <c r="BV997" s="4"/>
      <c r="BW997" s="4"/>
    </row>
    <row r="998" spans="1:75" ht="12.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1"/>
      <c r="AA998" s="52"/>
      <c r="AB998" s="58"/>
      <c r="AC998" s="59"/>
      <c r="AD998" s="58"/>
      <c r="AE998" s="58"/>
      <c r="AF998" s="55"/>
      <c r="AG998" s="4"/>
      <c r="AH998" s="4"/>
      <c r="AI998" s="4"/>
      <c r="AJ998" s="4"/>
      <c r="AK998" s="4"/>
      <c r="AL998" s="4"/>
      <c r="AM998" s="4"/>
      <c r="AN998" s="4"/>
      <c r="AO998" s="4"/>
      <c r="AP998" s="4"/>
      <c r="AQ998" s="4"/>
      <c r="AR998" s="4"/>
      <c r="AS998" s="4"/>
      <c r="AT998" s="4"/>
      <c r="AU998" s="4"/>
      <c r="AV998" s="4"/>
      <c r="AW998" s="4"/>
      <c r="AX998" s="4"/>
      <c r="AY998" s="4"/>
      <c r="AZ998" s="4"/>
      <c r="BA998" s="4"/>
      <c r="BB998" s="4"/>
      <c r="BC998" s="4"/>
      <c r="BD998" s="4"/>
      <c r="BE998" s="4"/>
      <c r="BF998" s="4"/>
      <c r="BG998" s="4"/>
      <c r="BH998" s="4"/>
      <c r="BI998" s="4"/>
      <c r="BJ998" s="4"/>
      <c r="BK998" s="4"/>
      <c r="BL998" s="4"/>
      <c r="BM998" s="4"/>
      <c r="BN998" s="4"/>
      <c r="BO998" s="4"/>
      <c r="BP998" s="4"/>
      <c r="BQ998" s="4"/>
      <c r="BR998" s="4"/>
      <c r="BS998" s="4"/>
      <c r="BT998" s="4"/>
      <c r="BU998" s="4"/>
      <c r="BV998" s="4"/>
      <c r="BW998" s="4"/>
    </row>
    <row r="999" spans="1:75" ht="12.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1"/>
      <c r="AA999" s="52"/>
      <c r="AB999" s="58"/>
      <c r="AC999" s="59"/>
      <c r="AD999" s="58"/>
      <c r="AE999" s="58"/>
      <c r="AF999" s="55"/>
      <c r="AG999" s="4"/>
      <c r="AH999" s="4"/>
      <c r="AI999" s="4"/>
      <c r="AJ999" s="4"/>
      <c r="AK999" s="4"/>
      <c r="AL999" s="4"/>
      <c r="AM999" s="4"/>
      <c r="AN999" s="4"/>
      <c r="AO999" s="4"/>
      <c r="AP999" s="4"/>
      <c r="AQ999" s="4"/>
      <c r="AR999" s="4"/>
      <c r="AS999" s="4"/>
      <c r="AT999" s="4"/>
      <c r="AU999" s="4"/>
      <c r="AV999" s="4"/>
      <c r="AW999" s="4"/>
      <c r="AX999" s="4"/>
      <c r="AY999" s="4"/>
      <c r="AZ999" s="4"/>
      <c r="BA999" s="4"/>
      <c r="BB999" s="4"/>
      <c r="BC999" s="4"/>
      <c r="BD999" s="4"/>
      <c r="BE999" s="4"/>
      <c r="BF999" s="4"/>
      <c r="BG999" s="4"/>
      <c r="BH999" s="4"/>
      <c r="BI999" s="4"/>
      <c r="BJ999" s="4"/>
      <c r="BK999" s="4"/>
      <c r="BL999" s="4"/>
      <c r="BM999" s="4"/>
      <c r="BN999" s="4"/>
      <c r="BO999" s="4"/>
      <c r="BP999" s="4"/>
      <c r="BQ999" s="4"/>
      <c r="BR999" s="4"/>
      <c r="BS999" s="4"/>
      <c r="BT999" s="4"/>
      <c r="BU999" s="4"/>
      <c r="BV999" s="4"/>
      <c r="BW999" s="4"/>
    </row>
    <row r="1000" spans="1:75" ht="12.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1"/>
      <c r="AA1000" s="52"/>
      <c r="AB1000" s="58"/>
      <c r="AC1000" s="59"/>
      <c r="AD1000" s="58"/>
      <c r="AE1000" s="58"/>
      <c r="AF1000" s="55"/>
      <c r="AG1000" s="4"/>
      <c r="AH1000" s="4"/>
      <c r="AI1000" s="4"/>
      <c r="AJ1000" s="4"/>
      <c r="AK1000" s="4"/>
      <c r="AL1000" s="4"/>
      <c r="AM1000" s="4"/>
      <c r="AN1000" s="4"/>
      <c r="AO1000" s="4"/>
      <c r="AP1000" s="4"/>
      <c r="AQ1000" s="4"/>
      <c r="AR1000" s="4"/>
      <c r="AS1000" s="4"/>
      <c r="AT1000" s="4"/>
      <c r="AU1000" s="4"/>
      <c r="AV1000" s="4"/>
      <c r="AW1000" s="4"/>
      <c r="AX1000" s="4"/>
      <c r="AY1000" s="4"/>
      <c r="AZ1000" s="4"/>
      <c r="BA1000" s="4"/>
      <c r="BB1000" s="4"/>
      <c r="BC1000" s="4"/>
      <c r="BD1000" s="4"/>
      <c r="BE1000" s="4"/>
      <c r="BF1000" s="4"/>
      <c r="BG1000" s="4"/>
      <c r="BH1000" s="4"/>
      <c r="BI1000" s="4"/>
      <c r="BJ1000" s="4"/>
      <c r="BK1000" s="4"/>
      <c r="BL1000" s="4"/>
      <c r="BM1000" s="4"/>
      <c r="BN1000" s="4"/>
      <c r="BO1000" s="4"/>
      <c r="BP1000" s="4"/>
      <c r="BQ1000" s="4"/>
      <c r="BR1000" s="4"/>
      <c r="BS1000" s="4"/>
      <c r="BT1000" s="4"/>
      <c r="BU1000" s="4"/>
      <c r="BV1000" s="4"/>
      <c r="BW1000" s="4"/>
    </row>
  </sheetData>
  <mergeCells count="115">
    <mergeCell ref="O34:T34"/>
    <mergeCell ref="AF11:AF12"/>
    <mergeCell ref="Q30:S30"/>
    <mergeCell ref="B29:D29"/>
    <mergeCell ref="A31:D31"/>
    <mergeCell ref="E31:Y31"/>
    <mergeCell ref="A32:D32"/>
    <mergeCell ref="E32:Y32"/>
    <mergeCell ref="K29:Q29"/>
    <mergeCell ref="R29:Y29"/>
    <mergeCell ref="J27:N27"/>
    <mergeCell ref="O27:S28"/>
    <mergeCell ref="J28:N28"/>
    <mergeCell ref="T28:Y28"/>
    <mergeCell ref="R20:Y20"/>
    <mergeCell ref="AD24:AD25"/>
    <mergeCell ref="A23:A24"/>
    <mergeCell ref="A26:A30"/>
    <mergeCell ref="B26:D26"/>
    <mergeCell ref="E27:I28"/>
    <mergeCell ref="T30:V30"/>
    <mergeCell ref="W30:Y30"/>
    <mergeCell ref="E29:J29"/>
    <mergeCell ref="B30:D30"/>
    <mergeCell ref="AE9:AE10"/>
    <mergeCell ref="AF9:AF10"/>
    <mergeCell ref="AE3:AE4"/>
    <mergeCell ref="AF3:AF4"/>
    <mergeCell ref="AE5:AE6"/>
    <mergeCell ref="AF5:AF6"/>
    <mergeCell ref="AE7:AE8"/>
    <mergeCell ref="AF7:AF8"/>
    <mergeCell ref="AD3:AD4"/>
    <mergeCell ref="AD5:AD6"/>
    <mergeCell ref="AD7:AD8"/>
    <mergeCell ref="B37:Y37"/>
    <mergeCell ref="B38:Y38"/>
    <mergeCell ref="B39:Y39"/>
    <mergeCell ref="A41:Y41"/>
    <mergeCell ref="Q46:S47"/>
    <mergeCell ref="T46:Y47"/>
    <mergeCell ref="C35:F35"/>
    <mergeCell ref="G35:J35"/>
    <mergeCell ref="A36:A39"/>
    <mergeCell ref="A45:E47"/>
    <mergeCell ref="F45:L47"/>
    <mergeCell ref="Q45:S45"/>
    <mergeCell ref="T45:Y45"/>
    <mergeCell ref="K35:M35"/>
    <mergeCell ref="N35:Q35"/>
    <mergeCell ref="R35:U35"/>
    <mergeCell ref="V35:Y35"/>
    <mergeCell ref="A34:B35"/>
    <mergeCell ref="C34:H34"/>
    <mergeCell ref="I34:N34"/>
    <mergeCell ref="N45:P45"/>
    <mergeCell ref="N46:P47"/>
    <mergeCell ref="U34:Y34"/>
    <mergeCell ref="B36:Y36"/>
    <mergeCell ref="A1:Y1"/>
    <mergeCell ref="AA1:AB1"/>
    <mergeCell ref="V3:Y3"/>
    <mergeCell ref="AC3:AC4"/>
    <mergeCell ref="AB9:AB10"/>
    <mergeCell ref="AC9:AC10"/>
    <mergeCell ref="A13:B13"/>
    <mergeCell ref="C13:F13"/>
    <mergeCell ref="G13:M13"/>
    <mergeCell ref="N13:S13"/>
    <mergeCell ref="AB5:AB6"/>
    <mergeCell ref="AC5:AC6"/>
    <mergeCell ref="AB3:AB4"/>
    <mergeCell ref="AB7:AB8"/>
    <mergeCell ref="AC7:AC8"/>
    <mergeCell ref="E30:G30"/>
    <mergeCell ref="H30:J30"/>
    <mergeCell ref="K30:M30"/>
    <mergeCell ref="N30:P30"/>
    <mergeCell ref="AD9:AD10"/>
    <mergeCell ref="A11:Y11"/>
    <mergeCell ref="T13:Y13"/>
    <mergeCell ref="A14:B14"/>
    <mergeCell ref="C14:F14"/>
    <mergeCell ref="G14:M14"/>
    <mergeCell ref="N14:S14"/>
    <mergeCell ref="T14:Y14"/>
    <mergeCell ref="A15:B15"/>
    <mergeCell ref="C15:Y15"/>
    <mergeCell ref="AA3:AA16"/>
    <mergeCell ref="AA30:AA31"/>
    <mergeCell ref="AB27:AB29"/>
    <mergeCell ref="AC27:AC29"/>
    <mergeCell ref="AD27:AD29"/>
    <mergeCell ref="AE27:AE29"/>
    <mergeCell ref="AF27:AF29"/>
    <mergeCell ref="AA22:AA29"/>
    <mergeCell ref="A16:B17"/>
    <mergeCell ref="C16:Y16"/>
    <mergeCell ref="C17:Y17"/>
    <mergeCell ref="D18:Y18"/>
    <mergeCell ref="C19:Y19"/>
    <mergeCell ref="K21:Q21"/>
    <mergeCell ref="A18:B19"/>
    <mergeCell ref="AA17:AA21"/>
    <mergeCell ref="V22:Y22"/>
    <mergeCell ref="T27:Y27"/>
    <mergeCell ref="B23:Y23"/>
    <mergeCell ref="B24:Y24"/>
    <mergeCell ref="B27:D28"/>
    <mergeCell ref="A20:B20"/>
    <mergeCell ref="K20:Q20"/>
    <mergeCell ref="A21:B21"/>
    <mergeCell ref="A22:B22"/>
    <mergeCell ref="AE24:AE25"/>
    <mergeCell ref="AF24:AF25"/>
  </mergeCells>
  <phoneticPr fontId="27"/>
  <conditionalFormatting sqref="AD16:AD22 AD3:AD11 AD13:AD14 AD26 AD24">
    <cfRule type="cellIs" dxfId="7" priority="4" operator="equal">
      <formula>""</formula>
    </cfRule>
  </conditionalFormatting>
  <conditionalFormatting sqref="AD12">
    <cfRule type="cellIs" dxfId="6" priority="3" operator="equal">
      <formula>""</formula>
    </cfRule>
  </conditionalFormatting>
  <conditionalFormatting sqref="AD23">
    <cfRule type="cellIs" dxfId="5" priority="2" operator="equal">
      <formula>""</formula>
    </cfRule>
  </conditionalFormatting>
  <conditionalFormatting sqref="AD27:AD29">
    <cfRule type="cellIs" dxfId="4" priority="1" operator="equal">
      <formula>""</formula>
    </cfRule>
  </conditionalFormatting>
  <dataValidations count="1">
    <dataValidation type="list" allowBlank="1" showInputMessage="1" showErrorMessage="1" sqref="AD27:AD29" xr:uid="{473202AB-017F-4951-ACF9-DD8D9945CDF5}">
      <formula1>"A,B,C"</formula1>
    </dataValidation>
  </dataValidations>
  <printOptions horizontalCentered="1"/>
  <pageMargins left="0.37" right="0.25" top="0.51" bottom="0.2" header="0" footer="0"/>
  <pageSetup paperSize="9" scale="64" orientation="portrait" r:id="rId1"/>
  <ignoredErrors>
    <ignoredError sqref="AE3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6AD10-BE9F-4618-912D-7E0A29E2E819}">
  <sheetPr>
    <tabColor rgb="FFFF0000"/>
    <pageSetUpPr fitToPage="1"/>
  </sheetPr>
  <dimension ref="A1:BW1000"/>
  <sheetViews>
    <sheetView zoomScale="85" zoomScaleNormal="85" workbookViewId="0">
      <pane ySplit="1" topLeftCell="A2" activePane="bottomLeft" state="frozen"/>
      <selection pane="bottomLeft" activeCell="D18" sqref="D18:Y18"/>
    </sheetView>
  </sheetViews>
  <sheetFormatPr defaultColWidth="14.44140625" defaultRowHeight="15" customHeight="1"/>
  <cols>
    <col min="1" max="1" width="18.88671875" style="100" customWidth="1"/>
    <col min="2" max="2" width="13" style="100" customWidth="1"/>
    <col min="3" max="25" width="4.44140625" style="100" customWidth="1"/>
    <col min="26" max="27" width="4.88671875" style="100" customWidth="1"/>
    <col min="28" max="28" width="16.33203125" style="100" customWidth="1"/>
    <col min="29" max="29" width="8.44140625" style="100" customWidth="1"/>
    <col min="30" max="31" width="23.109375" style="106" customWidth="1"/>
    <col min="32" max="32" width="73.33203125" style="100" customWidth="1"/>
    <col min="33" max="45" width="9" style="100" customWidth="1"/>
    <col min="46" max="53" width="10.44140625" style="100" customWidth="1"/>
    <col min="54" max="75" width="9" style="100" customWidth="1"/>
    <col min="76" max="16384" width="14.44140625" style="100"/>
  </cols>
  <sheetData>
    <row r="1" spans="1:75" ht="24.75" customHeight="1" thickTop="1">
      <c r="A1" s="211" t="s">
        <v>0</v>
      </c>
      <c r="B1" s="171"/>
      <c r="C1" s="171"/>
      <c r="D1" s="171"/>
      <c r="E1" s="171"/>
      <c r="F1" s="171"/>
      <c r="G1" s="171"/>
      <c r="H1" s="171"/>
      <c r="I1" s="171"/>
      <c r="J1" s="171"/>
      <c r="K1" s="171"/>
      <c r="L1" s="171"/>
      <c r="M1" s="171"/>
      <c r="N1" s="171"/>
      <c r="O1" s="171"/>
      <c r="P1" s="171"/>
      <c r="Q1" s="171"/>
      <c r="R1" s="171"/>
      <c r="S1" s="171"/>
      <c r="T1" s="171"/>
      <c r="U1" s="171"/>
      <c r="V1" s="171"/>
      <c r="W1" s="171"/>
      <c r="X1" s="171"/>
      <c r="Y1" s="172"/>
      <c r="Z1" s="1"/>
      <c r="AA1" s="212" t="s">
        <v>186</v>
      </c>
      <c r="AB1" s="177"/>
      <c r="AC1" s="131" t="s">
        <v>187</v>
      </c>
      <c r="AD1" s="130" t="s">
        <v>188</v>
      </c>
      <c r="AE1" s="101" t="s">
        <v>189</v>
      </c>
      <c r="AF1" s="3" t="s">
        <v>190</v>
      </c>
      <c r="AG1" s="4"/>
      <c r="AH1" s="4"/>
      <c r="AI1" s="4"/>
      <c r="AJ1" s="4"/>
      <c r="AK1" s="4"/>
      <c r="AL1" s="4"/>
      <c r="AM1" s="4"/>
      <c r="AN1" s="4"/>
      <c r="AO1" s="4"/>
      <c r="AP1" s="4"/>
      <c r="AQ1" s="4"/>
      <c r="AR1" s="4"/>
      <c r="AS1" s="4"/>
      <c r="AT1" s="4"/>
      <c r="AU1" s="4"/>
      <c r="AV1" s="4"/>
      <c r="AW1" s="4"/>
      <c r="AX1" s="4"/>
      <c r="AY1" s="4"/>
      <c r="AZ1" s="4"/>
      <c r="BA1" s="4"/>
      <c r="BB1" s="4" t="s">
        <v>4</v>
      </c>
      <c r="BC1" s="4"/>
      <c r="BD1" s="4"/>
      <c r="BE1" s="4"/>
      <c r="BF1" s="4"/>
      <c r="BG1" s="4"/>
      <c r="BH1" s="4"/>
      <c r="BI1" s="4"/>
      <c r="BJ1" s="4"/>
      <c r="BK1" s="4"/>
      <c r="BL1" s="4"/>
      <c r="BM1" s="4"/>
      <c r="BN1" s="4"/>
      <c r="BO1" s="4"/>
      <c r="BP1" s="4"/>
      <c r="BQ1" s="4"/>
      <c r="BR1" s="4"/>
      <c r="BS1" s="4"/>
      <c r="BT1" s="4"/>
      <c r="BU1" s="4"/>
      <c r="BV1" s="4"/>
      <c r="BW1" s="4"/>
    </row>
    <row r="2" spans="1:75" ht="3" customHeight="1">
      <c r="A2" s="1"/>
      <c r="B2" s="1"/>
      <c r="C2" s="1"/>
      <c r="D2" s="1"/>
      <c r="E2" s="1"/>
      <c r="F2" s="1"/>
      <c r="G2" s="1"/>
      <c r="H2" s="1"/>
      <c r="I2" s="1"/>
      <c r="J2" s="1"/>
      <c r="K2" s="1"/>
      <c r="L2" s="1"/>
      <c r="M2" s="1"/>
      <c r="N2" s="1"/>
      <c r="O2" s="1"/>
      <c r="P2" s="1"/>
      <c r="Q2" s="1"/>
      <c r="R2" s="1"/>
      <c r="S2" s="1"/>
      <c r="T2" s="1"/>
      <c r="U2" s="1"/>
      <c r="V2" s="1"/>
      <c r="W2" s="1"/>
      <c r="X2" s="1"/>
      <c r="Y2" s="1"/>
      <c r="Z2" s="1"/>
      <c r="AA2" s="5"/>
      <c r="AB2" s="6"/>
      <c r="AC2" s="5"/>
      <c r="AD2" s="109"/>
      <c r="AE2" s="102"/>
      <c r="AF2" s="7"/>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13.5" customHeight="1">
      <c r="A3" s="1"/>
      <c r="B3" s="1"/>
      <c r="C3" s="1"/>
      <c r="D3" s="1"/>
      <c r="E3" s="1"/>
      <c r="F3" s="1"/>
      <c r="G3" s="1"/>
      <c r="H3" s="1"/>
      <c r="I3" s="1"/>
      <c r="J3" s="1"/>
      <c r="K3" s="1"/>
      <c r="L3" s="1"/>
      <c r="M3" s="1"/>
      <c r="N3" s="1"/>
      <c r="O3" s="1"/>
      <c r="P3" s="8"/>
      <c r="Q3" s="8"/>
      <c r="R3" s="8"/>
      <c r="S3" s="8"/>
      <c r="T3" s="9"/>
      <c r="U3" s="10" t="s">
        <v>5</v>
      </c>
      <c r="V3" s="213">
        <f ca="1">TODAY()</f>
        <v>44804</v>
      </c>
      <c r="W3" s="171"/>
      <c r="X3" s="171"/>
      <c r="Y3" s="172"/>
      <c r="Z3" s="1"/>
      <c r="AA3" s="276" t="s">
        <v>191</v>
      </c>
      <c r="AB3" s="278" t="s">
        <v>192</v>
      </c>
      <c r="AC3" s="280" t="s">
        <v>214</v>
      </c>
      <c r="AD3" s="259"/>
      <c r="AE3" s="216" t="s">
        <v>244</v>
      </c>
      <c r="AF3" s="257" t="s">
        <v>217</v>
      </c>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row>
    <row r="4" spans="1:75" ht="5.25" customHeight="1">
      <c r="A4" s="11"/>
      <c r="B4" s="11"/>
      <c r="C4" s="11"/>
      <c r="D4" s="11"/>
      <c r="E4" s="11"/>
      <c r="F4" s="11"/>
      <c r="G4" s="11"/>
      <c r="H4" s="11"/>
      <c r="I4" s="11"/>
      <c r="J4" s="11"/>
      <c r="K4" s="11"/>
      <c r="L4" s="11"/>
      <c r="M4" s="11"/>
      <c r="N4" s="11"/>
      <c r="O4" s="11"/>
      <c r="P4" s="11"/>
      <c r="Q4" s="11"/>
      <c r="R4" s="11"/>
      <c r="S4" s="11"/>
      <c r="T4" s="11"/>
      <c r="U4" s="11"/>
      <c r="V4" s="11"/>
      <c r="W4" s="11"/>
      <c r="X4" s="11"/>
      <c r="Y4" s="1"/>
      <c r="Z4" s="1"/>
      <c r="AA4" s="277"/>
      <c r="AB4" s="279"/>
      <c r="AC4" s="281"/>
      <c r="AD4" s="260"/>
      <c r="AE4" s="256"/>
      <c r="AF4" s="258"/>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row>
    <row r="5" spans="1:75" ht="18" customHeight="1">
      <c r="A5" s="12" t="s">
        <v>11</v>
      </c>
      <c r="B5" s="12"/>
      <c r="C5" s="12"/>
      <c r="D5" s="12"/>
      <c r="E5" s="12"/>
      <c r="F5" s="12"/>
      <c r="G5" s="12"/>
      <c r="H5" s="12"/>
      <c r="I5" s="12"/>
      <c r="J5" s="12"/>
      <c r="K5" s="12"/>
      <c r="L5" s="12"/>
      <c r="M5" s="12"/>
      <c r="N5" s="12"/>
      <c r="O5" s="12"/>
      <c r="P5" s="12"/>
      <c r="Q5" s="12"/>
      <c r="R5" s="12"/>
      <c r="S5" s="12"/>
      <c r="T5" s="12"/>
      <c r="U5" s="12"/>
      <c r="V5" s="12"/>
      <c r="W5" s="12"/>
      <c r="X5" s="12"/>
      <c r="Y5" s="12"/>
      <c r="Z5" s="12"/>
      <c r="AA5" s="277"/>
      <c r="AB5" s="216" t="s">
        <v>240</v>
      </c>
      <c r="AC5" s="282" t="s">
        <v>214</v>
      </c>
      <c r="AD5" s="187"/>
      <c r="AE5" s="216" t="s">
        <v>245</v>
      </c>
      <c r="AF5" s="257" t="s">
        <v>218</v>
      </c>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row>
    <row r="6" spans="1:75" ht="12.75" customHeight="1">
      <c r="A6" s="14"/>
      <c r="B6" s="14"/>
      <c r="C6" s="14"/>
      <c r="D6" s="14"/>
      <c r="E6" s="14"/>
      <c r="F6" s="14"/>
      <c r="G6" s="14"/>
      <c r="H6" s="14"/>
      <c r="I6" s="14"/>
      <c r="J6" s="14"/>
      <c r="K6" s="14"/>
      <c r="L6" s="14"/>
      <c r="M6" s="14"/>
      <c r="N6" s="14"/>
      <c r="O6" s="14"/>
      <c r="P6" s="14"/>
      <c r="Q6" s="14"/>
      <c r="R6" s="14"/>
      <c r="S6" s="14"/>
      <c r="T6" s="14"/>
      <c r="U6" s="14"/>
      <c r="V6" s="14"/>
      <c r="W6" s="14"/>
      <c r="X6" s="14"/>
      <c r="Y6" s="12"/>
      <c r="Z6" s="12"/>
      <c r="AA6" s="277"/>
      <c r="AB6" s="217"/>
      <c r="AC6" s="283"/>
      <c r="AD6" s="188"/>
      <c r="AE6" s="256"/>
      <c r="AF6" s="258"/>
      <c r="AG6" s="13"/>
      <c r="AH6" s="13"/>
      <c r="AI6" s="13"/>
      <c r="AJ6" s="13"/>
      <c r="AK6" s="13"/>
      <c r="AL6" s="13"/>
      <c r="AM6" s="13"/>
      <c r="AN6" s="13"/>
      <c r="AO6" s="13"/>
      <c r="AP6" s="13"/>
      <c r="AQ6" s="13"/>
      <c r="AR6" s="13"/>
      <c r="AS6" s="13"/>
      <c r="AT6" s="4"/>
      <c r="AU6" s="4"/>
      <c r="AV6" s="4"/>
      <c r="AW6" s="4"/>
      <c r="AX6" s="4"/>
      <c r="AY6" s="4"/>
      <c r="AZ6" s="4"/>
      <c r="BA6" s="4" t="s">
        <v>135</v>
      </c>
      <c r="BB6" s="15" t="s">
        <v>15</v>
      </c>
      <c r="BC6" s="15" t="s">
        <v>16</v>
      </c>
      <c r="BD6" s="15" t="s">
        <v>17</v>
      </c>
      <c r="BE6" s="15" t="s">
        <v>18</v>
      </c>
      <c r="BF6" s="15" t="s">
        <v>19</v>
      </c>
      <c r="BG6" s="15" t="s">
        <v>20</v>
      </c>
      <c r="BH6" s="15" t="s">
        <v>21</v>
      </c>
      <c r="BI6" s="15" t="s">
        <v>22</v>
      </c>
      <c r="BJ6" s="13"/>
      <c r="BK6" s="13"/>
      <c r="BL6" s="13"/>
      <c r="BM6" s="13"/>
      <c r="BN6" s="13"/>
      <c r="BO6" s="13"/>
      <c r="BP6" s="13"/>
      <c r="BQ6" s="13"/>
      <c r="BR6" s="13"/>
      <c r="BS6" s="13"/>
      <c r="BT6" s="13"/>
      <c r="BU6" s="13"/>
      <c r="BV6" s="13"/>
      <c r="BW6" s="13"/>
    </row>
    <row r="7" spans="1:75" ht="27" customHeight="1">
      <c r="A7" s="14"/>
      <c r="B7" s="14"/>
      <c r="C7" s="14"/>
      <c r="D7" s="14"/>
      <c r="E7" s="14"/>
      <c r="F7" s="14"/>
      <c r="G7" s="14"/>
      <c r="H7" s="14"/>
      <c r="I7" s="14"/>
      <c r="J7" s="14"/>
      <c r="K7" s="14"/>
      <c r="L7" s="14"/>
      <c r="M7" s="14"/>
      <c r="N7" s="14"/>
      <c r="O7" s="14"/>
      <c r="P7" s="14"/>
      <c r="Q7" s="14"/>
      <c r="R7" s="14"/>
      <c r="S7" s="14"/>
      <c r="T7" s="14"/>
      <c r="U7" s="14"/>
      <c r="V7" s="14"/>
      <c r="W7" s="14"/>
      <c r="X7" s="14"/>
      <c r="Y7" s="12"/>
      <c r="Z7" s="12"/>
      <c r="AA7" s="277"/>
      <c r="AB7" s="216" t="s">
        <v>196</v>
      </c>
      <c r="AC7" s="282" t="s">
        <v>214</v>
      </c>
      <c r="AD7" s="187"/>
      <c r="AE7" s="216" t="s">
        <v>246</v>
      </c>
      <c r="AF7" s="257" t="s">
        <v>219</v>
      </c>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row>
    <row r="8" spans="1:75" ht="14.25" customHeight="1">
      <c r="A8" s="12" t="s">
        <v>25</v>
      </c>
      <c r="B8" s="12"/>
      <c r="C8" s="12"/>
      <c r="D8" s="12"/>
      <c r="E8" s="12"/>
      <c r="F8" s="12"/>
      <c r="G8" s="12"/>
      <c r="H8" s="12"/>
      <c r="I8" s="12"/>
      <c r="J8" s="12"/>
      <c r="K8" s="12"/>
      <c r="L8" s="12"/>
      <c r="M8" s="12"/>
      <c r="N8" s="12"/>
      <c r="O8" s="12"/>
      <c r="P8" s="12"/>
      <c r="Q8" s="12"/>
      <c r="R8" s="12"/>
      <c r="S8" s="12"/>
      <c r="T8" s="12"/>
      <c r="U8" s="12"/>
      <c r="V8" s="12"/>
      <c r="W8" s="12"/>
      <c r="X8" s="12"/>
      <c r="Y8" s="12"/>
      <c r="Z8" s="12"/>
      <c r="AA8" s="277"/>
      <c r="AB8" s="217"/>
      <c r="AC8" s="283"/>
      <c r="AD8" s="188"/>
      <c r="AE8" s="256"/>
      <c r="AF8" s="258"/>
      <c r="AG8" s="13"/>
      <c r="AH8" s="13"/>
      <c r="AI8" s="13"/>
      <c r="AJ8" s="13"/>
      <c r="AK8" s="13"/>
      <c r="AL8" s="13"/>
      <c r="AM8" s="13"/>
      <c r="AN8" s="13"/>
      <c r="AO8" s="13"/>
      <c r="AP8" s="13"/>
      <c r="AQ8" s="13"/>
      <c r="AR8" s="13"/>
      <c r="AS8" s="13"/>
      <c r="AT8" s="4"/>
      <c r="AU8" s="4"/>
      <c r="AV8" s="4"/>
      <c r="AW8" s="4"/>
      <c r="AX8" s="4"/>
      <c r="AY8" s="4"/>
      <c r="AZ8" s="4"/>
      <c r="BA8" s="4" t="s">
        <v>136</v>
      </c>
      <c r="BB8" s="15" t="s">
        <v>26</v>
      </c>
      <c r="BC8" s="15" t="s">
        <v>27</v>
      </c>
      <c r="BD8" s="15" t="s">
        <v>28</v>
      </c>
      <c r="BE8" s="15" t="s">
        <v>29</v>
      </c>
      <c r="BF8" s="15" t="s">
        <v>30</v>
      </c>
      <c r="BG8" s="15" t="s">
        <v>31</v>
      </c>
      <c r="BH8" s="15" t="s">
        <v>32</v>
      </c>
      <c r="BI8" s="15" t="s">
        <v>33</v>
      </c>
      <c r="BJ8" s="13"/>
      <c r="BK8" s="13"/>
      <c r="BL8" s="13"/>
      <c r="BM8" s="13"/>
      <c r="BN8" s="13"/>
      <c r="BO8" s="13"/>
      <c r="BP8" s="13"/>
      <c r="BQ8" s="13"/>
      <c r="BR8" s="13"/>
      <c r="BS8" s="13"/>
      <c r="BT8" s="13"/>
      <c r="BU8" s="13"/>
      <c r="BV8" s="13"/>
      <c r="BW8" s="13"/>
    </row>
    <row r="9" spans="1:75" ht="14.25" customHeight="1">
      <c r="A9" s="12"/>
      <c r="B9" s="12"/>
      <c r="C9" s="12"/>
      <c r="D9" s="12"/>
      <c r="E9" s="12"/>
      <c r="F9" s="12"/>
      <c r="G9" s="12"/>
      <c r="H9" s="12"/>
      <c r="I9" s="12"/>
      <c r="J9" s="12"/>
      <c r="K9" s="12"/>
      <c r="L9" s="12"/>
      <c r="M9" s="12"/>
      <c r="N9" s="12"/>
      <c r="O9" s="12"/>
      <c r="P9" s="12"/>
      <c r="Q9" s="12"/>
      <c r="R9" s="12"/>
      <c r="S9" s="12"/>
      <c r="T9" s="12"/>
      <c r="U9" s="12"/>
      <c r="V9" s="12"/>
      <c r="W9" s="12"/>
      <c r="X9" s="12"/>
      <c r="Y9" s="12"/>
      <c r="Z9" s="12"/>
      <c r="AA9" s="277"/>
      <c r="AB9" s="216" t="s">
        <v>197</v>
      </c>
      <c r="AC9" s="282" t="s">
        <v>214</v>
      </c>
      <c r="AD9" s="187"/>
      <c r="AE9" s="216" t="s">
        <v>247</v>
      </c>
      <c r="AF9" s="284" t="s">
        <v>220</v>
      </c>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row>
    <row r="10" spans="1:75" ht="9.75"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277"/>
      <c r="AB10" s="217"/>
      <c r="AC10" s="283"/>
      <c r="AD10" s="188"/>
      <c r="AE10" s="256"/>
      <c r="AF10" s="285"/>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24" customHeight="1">
      <c r="A11" s="189" t="s">
        <v>36</v>
      </c>
      <c r="B11" s="171"/>
      <c r="C11" s="171"/>
      <c r="D11" s="171"/>
      <c r="E11" s="171"/>
      <c r="F11" s="171"/>
      <c r="G11" s="171"/>
      <c r="H11" s="171"/>
      <c r="I11" s="171"/>
      <c r="J11" s="171"/>
      <c r="K11" s="171"/>
      <c r="L11" s="171"/>
      <c r="M11" s="171"/>
      <c r="N11" s="171"/>
      <c r="O11" s="171"/>
      <c r="P11" s="171"/>
      <c r="Q11" s="171"/>
      <c r="R11" s="171"/>
      <c r="S11" s="171"/>
      <c r="T11" s="171"/>
      <c r="U11" s="171"/>
      <c r="V11" s="171"/>
      <c r="W11" s="171"/>
      <c r="X11" s="171"/>
      <c r="Y11" s="172"/>
      <c r="Z11" s="1"/>
      <c r="AA11" s="277"/>
      <c r="AB11" s="129" t="s">
        <v>238</v>
      </c>
      <c r="AC11" s="282" t="s">
        <v>214</v>
      </c>
      <c r="AD11" s="110"/>
      <c r="AE11" s="16" t="s">
        <v>127</v>
      </c>
      <c r="AF11" s="182" t="s">
        <v>241</v>
      </c>
      <c r="AG11" s="68"/>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20.25" customHeight="1" thickBot="1">
      <c r="A12" s="1"/>
      <c r="B12" s="1"/>
      <c r="C12" s="1"/>
      <c r="D12" s="1"/>
      <c r="E12" s="1"/>
      <c r="F12" s="1"/>
      <c r="G12" s="1"/>
      <c r="H12" s="1"/>
      <c r="I12" s="1"/>
      <c r="J12" s="1"/>
      <c r="K12" s="1"/>
      <c r="L12" s="1"/>
      <c r="M12" s="1"/>
      <c r="N12" s="1"/>
      <c r="O12" s="1"/>
      <c r="P12" s="1"/>
      <c r="Q12" s="1"/>
      <c r="R12" s="1"/>
      <c r="S12" s="1"/>
      <c r="T12" s="1"/>
      <c r="U12" s="1"/>
      <c r="V12" s="1"/>
      <c r="W12" s="1"/>
      <c r="X12" s="1"/>
      <c r="Y12" s="1"/>
      <c r="Z12" s="1"/>
      <c r="AA12" s="277"/>
      <c r="AB12" s="129" t="s">
        <v>239</v>
      </c>
      <c r="AC12" s="283"/>
      <c r="AD12" s="110"/>
      <c r="AE12" s="16" t="s">
        <v>128</v>
      </c>
      <c r="AF12" s="286"/>
      <c r="AG12" s="68"/>
    </row>
    <row r="13" spans="1:75" ht="30" customHeight="1">
      <c r="A13" s="218" t="s">
        <v>40</v>
      </c>
      <c r="B13" s="219"/>
      <c r="C13" s="220" t="str">
        <f>IF(AD35=1,BC6,BB6)</f>
        <v>　☑　新規登録</v>
      </c>
      <c r="D13" s="191"/>
      <c r="E13" s="191"/>
      <c r="F13" s="191"/>
      <c r="G13" s="190" t="str">
        <f>IF(AD35=3,BE6,BD6)</f>
        <v>　　　□ 受領代理人用登録</v>
      </c>
      <c r="H13" s="191"/>
      <c r="I13" s="191"/>
      <c r="J13" s="191"/>
      <c r="K13" s="191"/>
      <c r="L13" s="191"/>
      <c r="M13" s="191"/>
      <c r="N13" s="190" t="str">
        <f>IF(AD35=5,BG6,BF6)</f>
        <v>　　□ 銀行口座変更</v>
      </c>
      <c r="O13" s="191"/>
      <c r="P13" s="191"/>
      <c r="Q13" s="191"/>
      <c r="R13" s="191"/>
      <c r="S13" s="191"/>
      <c r="T13" s="190" t="str">
        <f>IF(AD35=7,BI6,BH6)</f>
        <v>　　□ 住所変更</v>
      </c>
      <c r="U13" s="191"/>
      <c r="V13" s="191"/>
      <c r="W13" s="191"/>
      <c r="X13" s="191"/>
      <c r="Y13" s="192"/>
      <c r="Z13" s="1"/>
      <c r="AA13" s="277"/>
      <c r="AB13" s="19" t="s">
        <v>198</v>
      </c>
      <c r="AC13" s="123" t="s">
        <v>214</v>
      </c>
      <c r="AD13" s="110"/>
      <c r="AE13" s="16" t="s">
        <v>248</v>
      </c>
      <c r="AF13" s="18" t="s">
        <v>221</v>
      </c>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row>
    <row r="14" spans="1:75" ht="30" customHeight="1">
      <c r="A14" s="193" t="s">
        <v>43</v>
      </c>
      <c r="B14" s="194"/>
      <c r="C14" s="195" t="str">
        <f>IF(AD36=2,BC8,BB8)</f>
        <v>　□ 職員</v>
      </c>
      <c r="D14" s="150"/>
      <c r="E14" s="150"/>
      <c r="F14" s="150"/>
      <c r="G14" s="196" t="str">
        <f>IF(AD36=4,BE8,BD8)</f>
        <v>　　　□ 非常勤職員</v>
      </c>
      <c r="H14" s="150"/>
      <c r="I14" s="150"/>
      <c r="J14" s="150"/>
      <c r="K14" s="150"/>
      <c r="L14" s="150"/>
      <c r="M14" s="150"/>
      <c r="N14" s="196" t="str">
        <f>IF(AD36=6,BG8,BF8)</f>
        <v>　　☑ 学生</v>
      </c>
      <c r="O14" s="150"/>
      <c r="P14" s="150"/>
      <c r="Q14" s="150"/>
      <c r="R14" s="150"/>
      <c r="S14" s="150"/>
      <c r="T14" s="196" t="str">
        <f>IF(AD36=8,BI8,BH8)</f>
        <v>　　□ 学外者</v>
      </c>
      <c r="U14" s="150"/>
      <c r="V14" s="150"/>
      <c r="W14" s="150"/>
      <c r="X14" s="150"/>
      <c r="Y14" s="151"/>
      <c r="Z14" s="1"/>
      <c r="AA14" s="277"/>
      <c r="AB14" s="16" t="s">
        <v>199</v>
      </c>
      <c r="AC14" s="123" t="s">
        <v>214</v>
      </c>
      <c r="AD14" s="110"/>
      <c r="AE14" s="103" t="s">
        <v>249</v>
      </c>
      <c r="AF14" s="18" t="s">
        <v>222</v>
      </c>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15"/>
      <c r="BK14" s="15"/>
      <c r="BL14" s="15"/>
      <c r="BM14" s="15"/>
      <c r="BN14" s="4"/>
      <c r="BO14" s="4"/>
      <c r="BP14" s="4"/>
      <c r="BQ14" s="4"/>
      <c r="BR14" s="4"/>
      <c r="BS14" s="4"/>
      <c r="BT14" s="4"/>
      <c r="BU14" s="4"/>
      <c r="BV14" s="4"/>
      <c r="BW14" s="4"/>
    </row>
    <row r="15" spans="1:75" ht="30" customHeight="1">
      <c r="A15" s="197" t="s">
        <v>47</v>
      </c>
      <c r="B15" s="143"/>
      <c r="C15" s="198" t="str">
        <f>IF(AD3="","",AD3)</f>
        <v/>
      </c>
      <c r="D15" s="156"/>
      <c r="E15" s="156"/>
      <c r="F15" s="156"/>
      <c r="G15" s="156"/>
      <c r="H15" s="156"/>
      <c r="I15" s="156"/>
      <c r="J15" s="156"/>
      <c r="K15" s="156"/>
      <c r="L15" s="156"/>
      <c r="M15" s="156"/>
      <c r="N15" s="156"/>
      <c r="O15" s="156"/>
      <c r="P15" s="156"/>
      <c r="Q15" s="156"/>
      <c r="R15" s="156"/>
      <c r="S15" s="156"/>
      <c r="T15" s="156"/>
      <c r="U15" s="156"/>
      <c r="V15" s="156"/>
      <c r="W15" s="156"/>
      <c r="X15" s="156"/>
      <c r="Y15" s="199"/>
      <c r="Z15" s="1"/>
      <c r="AA15" s="277"/>
      <c r="AB15" s="16" t="s">
        <v>200</v>
      </c>
      <c r="AC15" s="126" t="s">
        <v>216</v>
      </c>
      <c r="AD15" s="110"/>
      <c r="AE15" s="16" t="s">
        <v>250</v>
      </c>
      <c r="AF15" s="18" t="s">
        <v>223</v>
      </c>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15"/>
      <c r="BK15" s="15"/>
      <c r="BL15" s="15"/>
      <c r="BM15" s="15"/>
      <c r="BN15" s="4"/>
      <c r="BO15" s="4"/>
      <c r="BP15" s="4"/>
      <c r="BQ15" s="4"/>
      <c r="BR15" s="4"/>
      <c r="BS15" s="4"/>
      <c r="BT15" s="4"/>
      <c r="BU15" s="4"/>
      <c r="BV15" s="4"/>
      <c r="BW15" s="4"/>
    </row>
    <row r="16" spans="1:75" ht="25.5" customHeight="1">
      <c r="A16" s="142" t="s">
        <v>50</v>
      </c>
      <c r="B16" s="143"/>
      <c r="C16" s="146" t="str">
        <f>IF(AD5="","",PHONETIC(AD5))</f>
        <v/>
      </c>
      <c r="D16" s="147"/>
      <c r="E16" s="147"/>
      <c r="F16" s="147"/>
      <c r="G16" s="147"/>
      <c r="H16" s="147"/>
      <c r="I16" s="147"/>
      <c r="J16" s="147"/>
      <c r="K16" s="147"/>
      <c r="L16" s="147"/>
      <c r="M16" s="147"/>
      <c r="N16" s="147"/>
      <c r="O16" s="147"/>
      <c r="P16" s="147"/>
      <c r="Q16" s="147"/>
      <c r="R16" s="147"/>
      <c r="S16" s="147"/>
      <c r="T16" s="147"/>
      <c r="U16" s="147"/>
      <c r="V16" s="147"/>
      <c r="W16" s="147"/>
      <c r="X16" s="147"/>
      <c r="Y16" s="148"/>
      <c r="Z16" s="1"/>
      <c r="AA16" s="258"/>
      <c r="AB16" s="16" t="s">
        <v>201</v>
      </c>
      <c r="AC16" s="123" t="s">
        <v>214</v>
      </c>
      <c r="AD16" s="111"/>
      <c r="AE16" s="19">
        <v>37187</v>
      </c>
      <c r="AF16" s="18" t="s">
        <v>224</v>
      </c>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5" ht="27.75" customHeight="1">
      <c r="A17" s="144"/>
      <c r="B17" s="145"/>
      <c r="C17" s="149" t="str">
        <f>IF(AD7="","",AD7)</f>
        <v/>
      </c>
      <c r="D17" s="150"/>
      <c r="E17" s="150"/>
      <c r="F17" s="150"/>
      <c r="G17" s="150"/>
      <c r="H17" s="150"/>
      <c r="I17" s="150"/>
      <c r="J17" s="150"/>
      <c r="K17" s="150"/>
      <c r="L17" s="150"/>
      <c r="M17" s="150"/>
      <c r="N17" s="150"/>
      <c r="O17" s="150"/>
      <c r="P17" s="150"/>
      <c r="Q17" s="150"/>
      <c r="R17" s="150"/>
      <c r="S17" s="150"/>
      <c r="T17" s="150"/>
      <c r="U17" s="150"/>
      <c r="V17" s="150"/>
      <c r="W17" s="150"/>
      <c r="X17" s="150"/>
      <c r="Y17" s="151"/>
      <c r="Z17" s="1"/>
      <c r="AA17" s="276" t="s">
        <v>192</v>
      </c>
      <c r="AB17" s="23" t="s">
        <v>202</v>
      </c>
      <c r="AC17" s="122" t="s">
        <v>214</v>
      </c>
      <c r="AD17" s="112"/>
      <c r="AE17" s="23" t="s">
        <v>251</v>
      </c>
      <c r="AF17" s="25" t="s">
        <v>225</v>
      </c>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ht="24.75" customHeight="1">
      <c r="A18" s="158" t="s">
        <v>53</v>
      </c>
      <c r="B18" s="143"/>
      <c r="C18" s="26" t="s">
        <v>54</v>
      </c>
      <c r="D18" s="152" t="str">
        <f>IF(AD9="","",ASC(AD9))</f>
        <v/>
      </c>
      <c r="E18" s="153"/>
      <c r="F18" s="153"/>
      <c r="G18" s="153"/>
      <c r="H18" s="153"/>
      <c r="I18" s="153"/>
      <c r="J18" s="153"/>
      <c r="K18" s="153"/>
      <c r="L18" s="153"/>
      <c r="M18" s="153"/>
      <c r="N18" s="153"/>
      <c r="O18" s="153"/>
      <c r="P18" s="153"/>
      <c r="Q18" s="153"/>
      <c r="R18" s="153"/>
      <c r="S18" s="153"/>
      <c r="T18" s="153"/>
      <c r="U18" s="153"/>
      <c r="V18" s="153"/>
      <c r="W18" s="153"/>
      <c r="X18" s="153"/>
      <c r="Y18" s="154"/>
      <c r="Z18" s="1"/>
      <c r="AA18" s="277"/>
      <c r="AB18" s="16" t="s">
        <v>203</v>
      </c>
      <c r="AC18" s="123" t="s">
        <v>214</v>
      </c>
      <c r="AD18" s="112"/>
      <c r="AE18" s="16" t="s">
        <v>252</v>
      </c>
      <c r="AF18" s="18" t="s">
        <v>226</v>
      </c>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row>
    <row r="19" spans="1:75" ht="26.25" customHeight="1">
      <c r="A19" s="159"/>
      <c r="B19" s="160"/>
      <c r="C19" s="149" t="str">
        <f>IF(AD11="","",DBCS(AD11)&amp;DBCS(AD12))</f>
        <v/>
      </c>
      <c r="D19" s="150"/>
      <c r="E19" s="150"/>
      <c r="F19" s="150"/>
      <c r="G19" s="150"/>
      <c r="H19" s="150"/>
      <c r="I19" s="150"/>
      <c r="J19" s="150"/>
      <c r="K19" s="150"/>
      <c r="L19" s="150"/>
      <c r="M19" s="150"/>
      <c r="N19" s="150"/>
      <c r="O19" s="150"/>
      <c r="P19" s="150"/>
      <c r="Q19" s="150"/>
      <c r="R19" s="150"/>
      <c r="S19" s="150"/>
      <c r="T19" s="150"/>
      <c r="U19" s="150"/>
      <c r="V19" s="150"/>
      <c r="W19" s="150"/>
      <c r="X19" s="150"/>
      <c r="Y19" s="151"/>
      <c r="Z19" s="1"/>
      <c r="AA19" s="277"/>
      <c r="AB19" s="16" t="s">
        <v>204</v>
      </c>
      <c r="AC19" s="123" t="s">
        <v>214</v>
      </c>
      <c r="AD19" s="110"/>
      <c r="AE19" s="104" t="s">
        <v>253</v>
      </c>
      <c r="AF19" s="18" t="s">
        <v>227</v>
      </c>
      <c r="AG19" s="4"/>
      <c r="AH19" s="4"/>
      <c r="AI19" s="4"/>
      <c r="AJ19" s="4"/>
      <c r="AK19" s="4"/>
      <c r="AL19" s="4"/>
      <c r="AM19" s="4"/>
      <c r="AN19" s="4"/>
      <c r="AO19" s="4"/>
      <c r="AP19" s="4"/>
      <c r="AQ19" s="4"/>
      <c r="AR19" s="4"/>
      <c r="AS19" s="4"/>
      <c r="AT19" s="4"/>
      <c r="AU19" s="4"/>
      <c r="AV19" s="4"/>
      <c r="AW19" s="4"/>
      <c r="AX19" s="4"/>
      <c r="AY19" s="4"/>
      <c r="AZ19" s="4"/>
      <c r="BA19" s="69" t="s">
        <v>131</v>
      </c>
      <c r="BB19" s="29" t="s">
        <v>65</v>
      </c>
      <c r="BC19" s="30" t="s">
        <v>66</v>
      </c>
      <c r="BD19" s="30" t="s">
        <v>67</v>
      </c>
      <c r="BE19" s="4"/>
      <c r="BF19" s="4"/>
      <c r="BG19" s="4"/>
      <c r="BH19" s="4"/>
      <c r="BI19" s="4"/>
      <c r="BJ19" s="4"/>
      <c r="BK19" s="4"/>
      <c r="BL19" s="4"/>
      <c r="BM19" s="4"/>
      <c r="BN19" s="4"/>
      <c r="BO19" s="4"/>
      <c r="BP19" s="4"/>
      <c r="BQ19" s="4"/>
      <c r="BR19" s="4"/>
      <c r="BS19" s="4"/>
      <c r="BT19" s="4"/>
      <c r="BU19" s="4"/>
      <c r="BV19" s="4"/>
      <c r="BW19" s="4"/>
    </row>
    <row r="20" spans="1:75" ht="30" customHeight="1">
      <c r="A20" s="176" t="s">
        <v>61</v>
      </c>
      <c r="B20" s="177"/>
      <c r="C20" s="27" t="str">
        <f>MID(AD38,1,1)</f>
        <v/>
      </c>
      <c r="D20" s="28" t="str">
        <f>MID(AD38,2,1)</f>
        <v/>
      </c>
      <c r="E20" s="28" t="str">
        <f>MID(AD38,3,1)</f>
        <v/>
      </c>
      <c r="F20" s="28" t="str">
        <f>MID(AD38,4,1)</f>
        <v/>
      </c>
      <c r="G20" s="28" t="str">
        <f>MID(AD38,5,1)</f>
        <v/>
      </c>
      <c r="H20" s="28" t="str">
        <f>MID(AD38,6,1)</f>
        <v/>
      </c>
      <c r="I20" s="28" t="str">
        <f>MID(AD38,7,1)</f>
        <v/>
      </c>
      <c r="J20" s="28" t="str">
        <f>MID(AD38,8,1)</f>
        <v/>
      </c>
      <c r="K20" s="155" t="s">
        <v>62</v>
      </c>
      <c r="L20" s="156"/>
      <c r="M20" s="156"/>
      <c r="N20" s="156"/>
      <c r="O20" s="156"/>
      <c r="P20" s="156"/>
      <c r="Q20" s="157"/>
      <c r="R20" s="198" t="str">
        <f>IF(AD13="","",AD13)</f>
        <v/>
      </c>
      <c r="S20" s="156"/>
      <c r="T20" s="156"/>
      <c r="U20" s="156"/>
      <c r="V20" s="156"/>
      <c r="W20" s="156"/>
      <c r="X20" s="156"/>
      <c r="Y20" s="199"/>
      <c r="Z20" s="1"/>
      <c r="AA20" s="277"/>
      <c r="AB20" s="16" t="s">
        <v>205</v>
      </c>
      <c r="AC20" s="123" t="s">
        <v>214</v>
      </c>
      <c r="AD20" s="110"/>
      <c r="AE20" s="104" t="s">
        <v>254</v>
      </c>
      <c r="AF20" s="18" t="s">
        <v>228</v>
      </c>
      <c r="AG20" s="4"/>
      <c r="AH20" s="4"/>
      <c r="AI20" s="4"/>
      <c r="AJ20" s="4"/>
      <c r="AK20" s="4"/>
      <c r="AL20" s="4"/>
      <c r="AM20" s="4"/>
      <c r="AN20" s="4"/>
      <c r="AO20" s="4"/>
      <c r="AP20" s="4"/>
      <c r="AQ20" s="4"/>
      <c r="AR20" s="4"/>
      <c r="AS20" s="4"/>
      <c r="AT20" s="4"/>
      <c r="AU20" s="4"/>
      <c r="AV20" s="4"/>
      <c r="AW20" s="4"/>
      <c r="AX20" s="4"/>
      <c r="AY20" s="4"/>
      <c r="AZ20" s="4"/>
      <c r="BA20" s="37"/>
      <c r="BB20" s="4" t="str">
        <f>ASC(SUBSTITUTE(AD22,"ヴ","ｳﾞ"))</f>
        <v/>
      </c>
      <c r="BC20" s="4" t="str">
        <f>SUBSTITUTE(SUBSTITUTE(SUBSTITUTE(SUBSTITUTE(SUBSTITUTE(SUBSTITUTE(SUBSTITUTE(SUBSTITUTE(SUBSTITUTE(BB20,"ｧ","ｱ"),"ｨ","ｲ"),"ｩ","ｳ"),"ｪ","ｴ"),"ｫ","ｵ"),"ｬ","ﾔ"),"ｭ","ﾕ"),"ｮ","ﾖ"),"ｯ","ﾂ")</f>
        <v/>
      </c>
      <c r="BD20" s="4">
        <f>IF(BB20=BC20,0,1)</f>
        <v>0</v>
      </c>
      <c r="BE20" s="4" t="str">
        <f>IF(BB20=BC20,"0=カナ小文字なし","1=※カナ小文字あり※")</f>
        <v>0=カナ小文字なし</v>
      </c>
      <c r="BF20" s="4"/>
      <c r="BG20" s="4"/>
      <c r="BH20" s="4"/>
      <c r="BI20" s="4"/>
      <c r="BJ20" s="4"/>
      <c r="BK20" s="4"/>
      <c r="BL20" s="4"/>
      <c r="BM20" s="4"/>
      <c r="BN20" s="4"/>
      <c r="BO20" s="4"/>
      <c r="BP20" s="4"/>
      <c r="BQ20" s="4"/>
      <c r="BR20" s="4"/>
      <c r="BS20" s="4"/>
      <c r="BT20" s="4"/>
      <c r="BU20" s="4"/>
      <c r="BV20" s="4"/>
      <c r="BW20" s="4"/>
    </row>
    <row r="21" spans="1:75" ht="30" customHeight="1">
      <c r="A21" s="176" t="s">
        <v>68</v>
      </c>
      <c r="B21" s="177"/>
      <c r="C21" s="27" t="str">
        <f>MID(AD14,1,1)</f>
        <v/>
      </c>
      <c r="D21" s="28" t="str">
        <f>MID(AD14,2,1)</f>
        <v/>
      </c>
      <c r="E21" s="28" t="str">
        <f>MID(AD14,3,1)</f>
        <v/>
      </c>
      <c r="F21" s="28" t="str">
        <f>MID(AD14,4,1)</f>
        <v/>
      </c>
      <c r="G21" s="28" t="str">
        <f>MID(AD14,5,1)</f>
        <v/>
      </c>
      <c r="H21" s="28" t="str">
        <f>MID(AD14,6,1)</f>
        <v/>
      </c>
      <c r="I21" s="28" t="str">
        <f>MID(AD14,7,1)</f>
        <v/>
      </c>
      <c r="J21" s="28" t="str">
        <f>MID(AD14,8,1)</f>
        <v/>
      </c>
      <c r="K21" s="155" t="s">
        <v>69</v>
      </c>
      <c r="L21" s="156"/>
      <c r="M21" s="156"/>
      <c r="N21" s="156"/>
      <c r="O21" s="156"/>
      <c r="P21" s="156"/>
      <c r="Q21" s="157"/>
      <c r="R21" s="27" t="str">
        <f>MID(AD15,1,1)</f>
        <v/>
      </c>
      <c r="S21" s="28" t="str">
        <f>MID(AD15,2,1)</f>
        <v/>
      </c>
      <c r="T21" s="28" t="str">
        <f>MID(AD15,3,1)</f>
        <v/>
      </c>
      <c r="U21" s="28" t="str">
        <f>MID(AD15,4,1)</f>
        <v/>
      </c>
      <c r="V21" s="28" t="str">
        <f>MID(AD15,5,1)</f>
        <v/>
      </c>
      <c r="W21" s="28" t="str">
        <f>MID(AD15,6,1)</f>
        <v/>
      </c>
      <c r="X21" s="28" t="str">
        <f>MID(AD15,7,1)</f>
        <v/>
      </c>
      <c r="Y21" s="31" t="str">
        <f>MID(AD15,8,1)</f>
        <v/>
      </c>
      <c r="Z21" s="1"/>
      <c r="AA21" s="277"/>
      <c r="AB21" s="16" t="s">
        <v>206</v>
      </c>
      <c r="AC21" s="123" t="s">
        <v>214</v>
      </c>
      <c r="AD21" s="112"/>
      <c r="AE21" s="16" t="s">
        <v>255</v>
      </c>
      <c r="AF21" s="18" t="s">
        <v>229</v>
      </c>
      <c r="AG21" s="4"/>
      <c r="AH21" s="4"/>
      <c r="AI21" s="4"/>
      <c r="AJ21" s="4"/>
      <c r="AK21" s="4"/>
      <c r="AL21" s="4"/>
      <c r="AM21" s="4"/>
      <c r="AN21" s="4"/>
      <c r="AO21" s="4"/>
      <c r="AP21" s="4"/>
      <c r="AQ21" s="4"/>
      <c r="AR21" s="4"/>
      <c r="AS21" s="4"/>
      <c r="AT21" s="4"/>
      <c r="AU21" s="4"/>
      <c r="AV21" s="4"/>
      <c r="AW21" s="4"/>
      <c r="AX21" s="4"/>
      <c r="AY21" s="4"/>
      <c r="AZ21" s="4"/>
      <c r="BA21" s="37"/>
      <c r="BB21" s="4">
        <v>1</v>
      </c>
      <c r="BC21" s="4">
        <f t="shared" ref="BC21:BV21" si="0">BB21+1</f>
        <v>2</v>
      </c>
      <c r="BD21" s="4">
        <f t="shared" si="0"/>
        <v>3</v>
      </c>
      <c r="BE21" s="4">
        <f t="shared" si="0"/>
        <v>4</v>
      </c>
      <c r="BF21" s="4">
        <f t="shared" si="0"/>
        <v>5</v>
      </c>
      <c r="BG21" s="4">
        <f t="shared" si="0"/>
        <v>6</v>
      </c>
      <c r="BH21" s="4">
        <f t="shared" si="0"/>
        <v>7</v>
      </c>
      <c r="BI21" s="4">
        <f t="shared" si="0"/>
        <v>8</v>
      </c>
      <c r="BJ21" s="4">
        <f t="shared" si="0"/>
        <v>9</v>
      </c>
      <c r="BK21" s="4">
        <f t="shared" si="0"/>
        <v>10</v>
      </c>
      <c r="BL21" s="4">
        <f t="shared" si="0"/>
        <v>11</v>
      </c>
      <c r="BM21" s="4">
        <f t="shared" si="0"/>
        <v>12</v>
      </c>
      <c r="BN21" s="4">
        <f t="shared" si="0"/>
        <v>13</v>
      </c>
      <c r="BO21" s="4">
        <f t="shared" si="0"/>
        <v>14</v>
      </c>
      <c r="BP21" s="4">
        <f t="shared" si="0"/>
        <v>15</v>
      </c>
      <c r="BQ21" s="4">
        <f t="shared" si="0"/>
        <v>16</v>
      </c>
      <c r="BR21" s="4">
        <f t="shared" si="0"/>
        <v>17</v>
      </c>
      <c r="BS21" s="4">
        <f t="shared" si="0"/>
        <v>18</v>
      </c>
      <c r="BT21" s="4">
        <f t="shared" si="0"/>
        <v>19</v>
      </c>
      <c r="BU21" s="4">
        <f t="shared" si="0"/>
        <v>20</v>
      </c>
      <c r="BV21" s="4">
        <f t="shared" si="0"/>
        <v>21</v>
      </c>
      <c r="BW21" s="4"/>
    </row>
    <row r="22" spans="1:75" ht="30" customHeight="1" thickBot="1">
      <c r="A22" s="178" t="s">
        <v>73</v>
      </c>
      <c r="B22" s="179"/>
      <c r="C22" s="32" t="str">
        <f>IF(AD16="","",MID(YEAR(AD16),1,1))</f>
        <v/>
      </c>
      <c r="D22" s="32" t="str">
        <f>IF(AD16="","",MID(YEAR(AD16),2,1))</f>
        <v/>
      </c>
      <c r="E22" s="32" t="str">
        <f>IF(AD16="","",MID(YEAR(AD16),3,1))</f>
        <v/>
      </c>
      <c r="F22" s="32" t="str">
        <f>IF(AD16="","",MID(YEAR(AD16),4,1))</f>
        <v/>
      </c>
      <c r="G22" s="33" t="s">
        <v>74</v>
      </c>
      <c r="H22" s="32" t="str">
        <f>IF(AD16="","",IF(MONTH(AD16)&lt;10,"",MID(MONTH(AD16),1,1)))</f>
        <v/>
      </c>
      <c r="I22" s="32" t="str">
        <f>IF(AD16="","",IF(MONTH(AD16)&lt;10,MID(MONTH(AD16),1,1),MID(MONTH(AD16),2,1)))</f>
        <v/>
      </c>
      <c r="J22" s="33" t="s">
        <v>75</v>
      </c>
      <c r="K22" s="32" t="str">
        <f>IF(AD16="","",IF(DAY(AD16)&lt;10,"",MID(DAY(AD16),1,1)))</f>
        <v/>
      </c>
      <c r="L22" s="32" t="str">
        <f>IF(AD16="","",IF(DAY(AD16)&lt;10,MID(DAY(AD16),1,1),MID(DAY(AD16),2,1)))</f>
        <v/>
      </c>
      <c r="M22" s="34" t="s">
        <v>76</v>
      </c>
      <c r="N22" s="35"/>
      <c r="O22" s="36"/>
      <c r="P22" s="36"/>
      <c r="Q22" s="36"/>
      <c r="R22" s="36"/>
      <c r="S22" s="36"/>
      <c r="T22" s="36"/>
      <c r="U22" s="36"/>
      <c r="V22" s="163" t="str">
        <f>IF(C22="","",DATE(C22&amp;D22&amp;E22&amp;F22,H22&amp;I22,K22&amp;L22))</f>
        <v/>
      </c>
      <c r="W22" s="164"/>
      <c r="X22" s="164"/>
      <c r="Y22" s="165"/>
      <c r="Z22" s="1"/>
      <c r="AA22" s="276" t="s">
        <v>193</v>
      </c>
      <c r="AB22" s="45" t="s">
        <v>207</v>
      </c>
      <c r="AC22" s="124" t="s">
        <v>214</v>
      </c>
      <c r="AD22" s="113"/>
      <c r="AE22" s="121" t="s">
        <v>160</v>
      </c>
      <c r="AF22" s="99" t="s">
        <v>230</v>
      </c>
      <c r="AG22" s="4"/>
      <c r="AH22" s="4"/>
      <c r="AI22" s="4"/>
      <c r="AJ22" s="4"/>
      <c r="AK22" s="4"/>
      <c r="AL22" s="4"/>
      <c r="AM22" s="4"/>
      <c r="AN22" s="4"/>
      <c r="AO22" s="4"/>
      <c r="AP22" s="4"/>
      <c r="AQ22" s="4"/>
      <c r="AR22" s="4"/>
      <c r="AS22" s="4"/>
      <c r="AT22" s="37"/>
      <c r="AU22" s="37"/>
      <c r="AV22" s="37"/>
      <c r="AW22" s="37"/>
      <c r="AX22" s="37"/>
      <c r="AY22" s="37"/>
      <c r="AZ22" s="37"/>
      <c r="BA22" s="4"/>
      <c r="BB22" s="4" t="str">
        <f t="shared" ref="BB22:BV22" si="1">MID(IF($AD$37=0,$BB$20,$BC$20),BB21,1)</f>
        <v/>
      </c>
      <c r="BC22" s="4" t="str">
        <f t="shared" si="1"/>
        <v/>
      </c>
      <c r="BD22" s="4" t="str">
        <f t="shared" si="1"/>
        <v/>
      </c>
      <c r="BE22" s="4" t="str">
        <f t="shared" si="1"/>
        <v/>
      </c>
      <c r="BF22" s="4" t="str">
        <f t="shared" si="1"/>
        <v/>
      </c>
      <c r="BG22" s="4" t="str">
        <f t="shared" si="1"/>
        <v/>
      </c>
      <c r="BH22" s="4" t="str">
        <f t="shared" si="1"/>
        <v/>
      </c>
      <c r="BI22" s="4" t="str">
        <f t="shared" si="1"/>
        <v/>
      </c>
      <c r="BJ22" s="4" t="str">
        <f t="shared" si="1"/>
        <v/>
      </c>
      <c r="BK22" s="4" t="str">
        <f t="shared" si="1"/>
        <v/>
      </c>
      <c r="BL22" s="4" t="str">
        <f t="shared" si="1"/>
        <v/>
      </c>
      <c r="BM22" s="4" t="str">
        <f t="shared" si="1"/>
        <v/>
      </c>
      <c r="BN22" s="4" t="str">
        <f t="shared" si="1"/>
        <v/>
      </c>
      <c r="BO22" s="4" t="str">
        <f t="shared" si="1"/>
        <v/>
      </c>
      <c r="BP22" s="4" t="str">
        <f t="shared" si="1"/>
        <v/>
      </c>
      <c r="BQ22" s="4" t="str">
        <f t="shared" si="1"/>
        <v/>
      </c>
      <c r="BR22" s="4" t="str">
        <f t="shared" si="1"/>
        <v/>
      </c>
      <c r="BS22" s="4" t="str">
        <f t="shared" si="1"/>
        <v/>
      </c>
      <c r="BT22" s="4" t="str">
        <f t="shared" si="1"/>
        <v/>
      </c>
      <c r="BU22" s="4" t="str">
        <f t="shared" si="1"/>
        <v/>
      </c>
      <c r="BV22" s="4" t="str">
        <f t="shared" si="1"/>
        <v/>
      </c>
      <c r="BW22" s="4"/>
    </row>
    <row r="23" spans="1:75" ht="30" customHeight="1">
      <c r="A23" s="271" t="s">
        <v>79</v>
      </c>
      <c r="B23" s="167" t="s">
        <v>80</v>
      </c>
      <c r="C23" s="168"/>
      <c r="D23" s="168"/>
      <c r="E23" s="168"/>
      <c r="F23" s="168"/>
      <c r="G23" s="168"/>
      <c r="H23" s="168"/>
      <c r="I23" s="168"/>
      <c r="J23" s="168"/>
      <c r="K23" s="168"/>
      <c r="L23" s="168"/>
      <c r="M23" s="168"/>
      <c r="N23" s="168"/>
      <c r="O23" s="168"/>
      <c r="P23" s="168"/>
      <c r="Q23" s="168"/>
      <c r="R23" s="168"/>
      <c r="S23" s="168"/>
      <c r="T23" s="168"/>
      <c r="U23" s="168"/>
      <c r="V23" s="168"/>
      <c r="W23" s="168"/>
      <c r="X23" s="168"/>
      <c r="Y23" s="169"/>
      <c r="Z23" s="1"/>
      <c r="AA23" s="277"/>
      <c r="AB23" s="38" t="s">
        <v>208</v>
      </c>
      <c r="AC23" s="124" t="s">
        <v>214</v>
      </c>
      <c r="AD23" s="113"/>
      <c r="AE23" s="121" t="s">
        <v>174</v>
      </c>
      <c r="AF23" s="99" t="s">
        <v>231</v>
      </c>
      <c r="AG23" s="4"/>
      <c r="AH23" s="4"/>
      <c r="AI23" s="4"/>
      <c r="AJ23" s="4"/>
      <c r="AK23" s="4"/>
      <c r="AL23" s="4"/>
      <c r="AM23" s="4"/>
      <c r="AN23" s="4"/>
      <c r="AO23" s="4"/>
      <c r="AP23" s="4"/>
      <c r="AQ23" s="4"/>
      <c r="AR23" s="4"/>
      <c r="AS23" s="4"/>
      <c r="AT23" s="4"/>
      <c r="AU23" s="4"/>
      <c r="AV23" s="4"/>
      <c r="AW23" s="4"/>
      <c r="AX23" s="4"/>
      <c r="AY23" s="4"/>
      <c r="AZ23" s="4"/>
      <c r="BW23" s="4"/>
    </row>
    <row r="24" spans="1:75" ht="45.75" customHeight="1">
      <c r="A24" s="229"/>
      <c r="B24" s="170" t="s">
        <v>130</v>
      </c>
      <c r="C24" s="171"/>
      <c r="D24" s="171"/>
      <c r="E24" s="171"/>
      <c r="F24" s="171"/>
      <c r="G24" s="171"/>
      <c r="H24" s="171"/>
      <c r="I24" s="171"/>
      <c r="J24" s="171"/>
      <c r="K24" s="171"/>
      <c r="L24" s="171"/>
      <c r="M24" s="171"/>
      <c r="N24" s="171"/>
      <c r="O24" s="171"/>
      <c r="P24" s="171"/>
      <c r="Q24" s="171"/>
      <c r="R24" s="171"/>
      <c r="S24" s="171"/>
      <c r="T24" s="171"/>
      <c r="U24" s="171"/>
      <c r="V24" s="171"/>
      <c r="W24" s="171"/>
      <c r="X24" s="171"/>
      <c r="Y24" s="172"/>
      <c r="Z24" s="1"/>
      <c r="AA24" s="277"/>
      <c r="AB24" s="38" t="s">
        <v>209</v>
      </c>
      <c r="AC24" s="125" t="s">
        <v>214</v>
      </c>
      <c r="AD24" s="259"/>
      <c r="AE24" s="180" t="s">
        <v>173</v>
      </c>
      <c r="AF24" s="182" t="s">
        <v>232</v>
      </c>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row>
    <row r="25" spans="1:75" ht="5.25" customHeight="1" thickBot="1">
      <c r="A25" s="39"/>
      <c r="B25" s="39"/>
      <c r="C25" s="39"/>
      <c r="D25" s="39"/>
      <c r="E25" s="39"/>
      <c r="F25" s="39"/>
      <c r="G25" s="39"/>
      <c r="H25" s="39"/>
      <c r="I25" s="39"/>
      <c r="J25" s="39"/>
      <c r="K25" s="39"/>
      <c r="L25" s="39"/>
      <c r="M25" s="39"/>
      <c r="N25" s="39"/>
      <c r="O25" s="39"/>
      <c r="P25" s="39"/>
      <c r="Q25" s="39"/>
      <c r="R25" s="39"/>
      <c r="S25" s="39"/>
      <c r="T25" s="39"/>
      <c r="U25" s="39"/>
      <c r="V25" s="39"/>
      <c r="W25" s="40"/>
      <c r="X25" s="39"/>
      <c r="Y25" s="1"/>
      <c r="Z25" s="1"/>
      <c r="AA25" s="277"/>
      <c r="AB25" s="95"/>
      <c r="AC25" s="94"/>
      <c r="AD25" s="287"/>
      <c r="AE25" s="181"/>
      <c r="AF25" s="183"/>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row>
    <row r="26" spans="1:75" ht="39.75" customHeight="1">
      <c r="A26" s="272" t="s">
        <v>83</v>
      </c>
      <c r="B26" s="275" t="s">
        <v>84</v>
      </c>
      <c r="C26" s="191"/>
      <c r="D26" s="219"/>
      <c r="E26" s="41" t="str">
        <f t="shared" ref="E26:Y26" si="2">BB22</f>
        <v/>
      </c>
      <c r="F26" s="41" t="str">
        <f t="shared" si="2"/>
        <v/>
      </c>
      <c r="G26" s="41" t="str">
        <f t="shared" si="2"/>
        <v/>
      </c>
      <c r="H26" s="41" t="str">
        <f t="shared" si="2"/>
        <v/>
      </c>
      <c r="I26" s="41" t="str">
        <f t="shared" si="2"/>
        <v/>
      </c>
      <c r="J26" s="41" t="str">
        <f t="shared" si="2"/>
        <v/>
      </c>
      <c r="K26" s="41" t="str">
        <f t="shared" si="2"/>
        <v/>
      </c>
      <c r="L26" s="41" t="str">
        <f t="shared" si="2"/>
        <v/>
      </c>
      <c r="M26" s="41" t="str">
        <f t="shared" si="2"/>
        <v/>
      </c>
      <c r="N26" s="41" t="str">
        <f t="shared" si="2"/>
        <v/>
      </c>
      <c r="O26" s="41" t="str">
        <f t="shared" si="2"/>
        <v/>
      </c>
      <c r="P26" s="41" t="str">
        <f t="shared" si="2"/>
        <v/>
      </c>
      <c r="Q26" s="41" t="str">
        <f t="shared" si="2"/>
        <v/>
      </c>
      <c r="R26" s="41" t="str">
        <f t="shared" si="2"/>
        <v/>
      </c>
      <c r="S26" s="41" t="str">
        <f t="shared" si="2"/>
        <v/>
      </c>
      <c r="T26" s="41" t="str">
        <f t="shared" si="2"/>
        <v/>
      </c>
      <c r="U26" s="41" t="str">
        <f t="shared" si="2"/>
        <v/>
      </c>
      <c r="V26" s="41" t="str">
        <f t="shared" si="2"/>
        <v/>
      </c>
      <c r="W26" s="41" t="str">
        <f t="shared" si="2"/>
        <v/>
      </c>
      <c r="X26" s="41" t="str">
        <f t="shared" si="2"/>
        <v/>
      </c>
      <c r="Y26" s="42" t="str">
        <f t="shared" si="2"/>
        <v/>
      </c>
      <c r="Z26" s="1"/>
      <c r="AA26" s="277"/>
      <c r="AB26" s="16" t="s">
        <v>210</v>
      </c>
      <c r="AC26" s="123" t="s">
        <v>214</v>
      </c>
      <c r="AD26" s="112"/>
      <c r="AE26" s="16">
        <v>1</v>
      </c>
      <c r="AF26" s="18" t="s">
        <v>233</v>
      </c>
      <c r="AG26" s="4"/>
      <c r="AH26" s="4"/>
      <c r="AI26" s="4"/>
      <c r="AJ26" s="4"/>
      <c r="AK26" s="4"/>
      <c r="AL26" s="4"/>
      <c r="AM26" s="4"/>
      <c r="AN26" s="4"/>
      <c r="AO26" s="4"/>
      <c r="AP26" s="4"/>
      <c r="AQ26" s="4"/>
      <c r="AR26" s="4"/>
      <c r="AS26" s="4"/>
      <c r="AT26" s="4"/>
      <c r="AU26" s="4"/>
      <c r="AV26" s="4"/>
      <c r="AW26" s="4"/>
      <c r="AX26" s="4"/>
      <c r="AY26" s="4"/>
      <c r="AZ26" s="4"/>
      <c r="BA26" s="4" t="s">
        <v>137</v>
      </c>
      <c r="BB26" s="4" t="str">
        <f>MID(AD30,2,3)</f>
        <v/>
      </c>
      <c r="BC26" s="4"/>
      <c r="BD26" s="4"/>
      <c r="BE26" s="4"/>
      <c r="BF26" s="4"/>
      <c r="BG26" s="4"/>
      <c r="BH26" s="4"/>
      <c r="BI26" s="4"/>
      <c r="BJ26" s="4"/>
      <c r="BK26" s="4"/>
      <c r="BL26" s="4"/>
      <c r="BM26" s="4"/>
      <c r="BN26" s="4"/>
      <c r="BO26" s="4"/>
      <c r="BP26" s="4"/>
      <c r="BQ26" s="4"/>
      <c r="BR26" s="4"/>
      <c r="BS26" s="4"/>
      <c r="BT26" s="4"/>
      <c r="BU26" s="4"/>
      <c r="BV26" s="4"/>
      <c r="BW26" s="4"/>
    </row>
    <row r="27" spans="1:75" ht="20.25" customHeight="1">
      <c r="A27" s="273"/>
      <c r="B27" s="173" t="s">
        <v>81</v>
      </c>
      <c r="C27" s="153"/>
      <c r="D27" s="143"/>
      <c r="E27" s="269" t="str">
        <f>IF(AD23="","[金融機関名未入力]",IF(RIGHT(AD23,2)="銀行",SUBSTITUTE(AD23,"銀行",""),IF(RIGHT(AD23,4)="信用金庫",SUBSTITUTE(AD23,"信用金庫",""),AD23)))</f>
        <v>[金融機関名未入力]</v>
      </c>
      <c r="F27" s="153"/>
      <c r="G27" s="153"/>
      <c r="H27" s="153"/>
      <c r="I27" s="153"/>
      <c r="J27" s="166" t="str">
        <f>IF(RIGHT(AD23,2)="銀行"," ☑ 銀　　　行　Bank"," □ 銀　　　行　Bank")</f>
        <v xml:space="preserve"> □ 銀　　　行　Bank</v>
      </c>
      <c r="K27" s="153"/>
      <c r="L27" s="153"/>
      <c r="M27" s="153"/>
      <c r="N27" s="143"/>
      <c r="O27" s="269" t="str">
        <f>IF(AD24="","[支店名未入力]",IF(RIGHT(AD24,2)="支店",SUBSTITUTE(AD24,"支店",),IF(RIGHT(AD24,3)="出張所",SUBSTITUTE(AD24,"出張所",),AD24)))</f>
        <v>[支店名未入力]</v>
      </c>
      <c r="P27" s="153"/>
      <c r="Q27" s="153"/>
      <c r="R27" s="153"/>
      <c r="S27" s="153"/>
      <c r="T27" s="166" t="str">
        <f>IF(OR(RIGHT(AD24,2)="本店",RIGHT(AD24,2)="支店")," ☑　本 ･ 支店　Main/Branch"," □　本 ･ 支店　Main/Branch")</f>
        <v xml:space="preserve"> □　本 ･ 支店　Main/Branch</v>
      </c>
      <c r="U27" s="153"/>
      <c r="V27" s="153"/>
      <c r="W27" s="153"/>
      <c r="X27" s="153"/>
      <c r="Y27" s="154"/>
      <c r="Z27" s="1"/>
      <c r="AA27" s="277"/>
      <c r="AB27" s="202" t="s">
        <v>211</v>
      </c>
      <c r="AC27" s="282" t="s">
        <v>214</v>
      </c>
      <c r="AD27" s="208"/>
      <c r="AE27" s="133" t="s">
        <v>165</v>
      </c>
      <c r="AF27" s="292" t="s">
        <v>234</v>
      </c>
    </row>
    <row r="28" spans="1:75" ht="18" customHeight="1">
      <c r="A28" s="273"/>
      <c r="B28" s="174"/>
      <c r="C28" s="150"/>
      <c r="D28" s="175"/>
      <c r="E28" s="174"/>
      <c r="F28" s="150"/>
      <c r="G28" s="150"/>
      <c r="H28" s="150"/>
      <c r="I28" s="150"/>
      <c r="J28" s="270" t="str">
        <f>IF(RIGHT(AD23,4)="信用金庫"," ☑ 信用金庫　Shinkin Bank"," □ 信用金庫　Shinkin Bank")</f>
        <v xml:space="preserve"> □ 信用金庫　Shinkin Bank</v>
      </c>
      <c r="K28" s="150"/>
      <c r="L28" s="150"/>
      <c r="M28" s="150"/>
      <c r="N28" s="175"/>
      <c r="O28" s="174"/>
      <c r="P28" s="150"/>
      <c r="Q28" s="150"/>
      <c r="R28" s="150"/>
      <c r="S28" s="150"/>
      <c r="T28" s="270" t="str">
        <f>IF(RIGHT(AD24,3)="出張所"," ☑　出張所　　 Sub branch"," □　出張所　　 Sub branch")</f>
        <v xml:space="preserve"> □　出張所　　 Sub branch</v>
      </c>
      <c r="U28" s="150"/>
      <c r="V28" s="150"/>
      <c r="W28" s="150"/>
      <c r="X28" s="150"/>
      <c r="Y28" s="151"/>
      <c r="Z28" s="1"/>
      <c r="AA28" s="277"/>
      <c r="AB28" s="203"/>
      <c r="AC28" s="288"/>
      <c r="AD28" s="290"/>
      <c r="AE28" s="134"/>
      <c r="AF28" s="293"/>
    </row>
    <row r="29" spans="1:75" ht="35.25" customHeight="1">
      <c r="A29" s="273"/>
      <c r="B29" s="263" t="s">
        <v>89</v>
      </c>
      <c r="C29" s="156"/>
      <c r="D29" s="177"/>
      <c r="E29" s="268" t="str">
        <f>IF(AD26=1,BC31,BB31)</f>
        <v>□　普通預金</v>
      </c>
      <c r="F29" s="156"/>
      <c r="G29" s="156"/>
      <c r="H29" s="156"/>
      <c r="I29" s="156"/>
      <c r="J29" s="156"/>
      <c r="K29" s="268" t="str">
        <f>IF(AD26=3,BE31,BD31)</f>
        <v>□ 当座預金</v>
      </c>
      <c r="L29" s="156"/>
      <c r="M29" s="156"/>
      <c r="N29" s="156"/>
      <c r="O29" s="156"/>
      <c r="P29" s="156"/>
      <c r="Q29" s="156"/>
      <c r="R29" s="268" t="str">
        <f>IF(AD26=9,BG31,BF31)</f>
        <v>□ その他</v>
      </c>
      <c r="S29" s="156"/>
      <c r="T29" s="156"/>
      <c r="U29" s="156"/>
      <c r="V29" s="156"/>
      <c r="W29" s="156"/>
      <c r="X29" s="156"/>
      <c r="Y29" s="199"/>
      <c r="Z29" s="1"/>
      <c r="AA29" s="277"/>
      <c r="AB29" s="204"/>
      <c r="AC29" s="289"/>
      <c r="AD29" s="291"/>
      <c r="AE29" s="135"/>
      <c r="AF29" s="294"/>
      <c r="AG29" s="4"/>
      <c r="AH29" s="4"/>
      <c r="AI29" s="4"/>
      <c r="AJ29" s="4"/>
      <c r="AK29" s="4"/>
      <c r="AL29" s="4"/>
      <c r="AM29" s="4"/>
      <c r="AN29" s="4"/>
      <c r="AO29" s="4"/>
      <c r="AP29" s="4"/>
      <c r="AQ29" s="4"/>
      <c r="AR29" s="4"/>
      <c r="AS29" s="4"/>
      <c r="AT29" s="4"/>
      <c r="AU29" s="4"/>
      <c r="AV29" s="4"/>
      <c r="AW29" s="4"/>
      <c r="AX29" s="4"/>
      <c r="AY29" s="4"/>
      <c r="AZ29" s="4"/>
      <c r="BA29" s="70" t="s">
        <v>138</v>
      </c>
      <c r="BB29" s="4" t="str">
        <f>RIGHT(INT($AD$31/10),7)</f>
        <v>0</v>
      </c>
      <c r="BC29" s="4">
        <f>IF(INT($BB$29/1000000)&gt;0,INT($BB$29/1000000),0)</f>
        <v>0</v>
      </c>
      <c r="BD29" s="4">
        <f>IF(INT($BB$29/100000)&gt;0,INT($BB$29/100000)-BC$29*10,0)</f>
        <v>0</v>
      </c>
      <c r="BE29" s="4">
        <f>IF(INT($BB$29/10000)&gt;0,INT($BB$29/10000)-BC$29*100-BD$29*10,0)</f>
        <v>0</v>
      </c>
      <c r="BF29" s="4">
        <f>IF(INT($BB$29/1000)&gt;0,INT($BB$29/1000)-BC$29*1000-BD$29*100-BE$29*10,0)</f>
        <v>0</v>
      </c>
      <c r="BG29" s="4">
        <f>IF(INT($BB$29/100)&gt;0,INT($BB$29/100)-BC$29*10000-BD$29*1000-BE$29*100-BF$29*10,0)</f>
        <v>0</v>
      </c>
      <c r="BH29" s="4">
        <f>IF(INT($BB$29/10)&gt;0,INT($BB$29/10)-BC$29*100000-BD$29*10000-BE$29*1000-BF$29*100-BG$29*10,0)</f>
        <v>0</v>
      </c>
      <c r="BI29" s="4" t="str">
        <f>RIGHT($BB$29,1)</f>
        <v>0</v>
      </c>
      <c r="BJ29" s="4" t="str">
        <f>BC29&amp;BD29&amp;BE29&amp;BF29&amp;BG29&amp;BH29&amp;BI29</f>
        <v>0000000</v>
      </c>
      <c r="BK29" s="4"/>
      <c r="BL29" s="4"/>
      <c r="BM29" s="4"/>
      <c r="BN29" s="4"/>
      <c r="BO29" s="4"/>
      <c r="BP29" s="4"/>
      <c r="BQ29" s="4"/>
      <c r="BR29" s="4"/>
      <c r="BS29" s="4"/>
      <c r="BT29" s="4"/>
      <c r="BU29" s="4"/>
      <c r="BV29" s="4"/>
      <c r="BW29" s="4"/>
    </row>
    <row r="30" spans="1:75" ht="39.75" customHeight="1">
      <c r="A30" s="274"/>
      <c r="B30" s="263" t="s">
        <v>97</v>
      </c>
      <c r="C30" s="156"/>
      <c r="D30" s="177"/>
      <c r="E30" s="184">
        <f>IF(OR(COUNTIF($AD$23,"*ゆうちょ*")=1,COUNTIF($AD$23,"*post*")=1),BC29,BC32)</f>
        <v>0</v>
      </c>
      <c r="F30" s="156"/>
      <c r="G30" s="185"/>
      <c r="H30" s="186">
        <f>IF(OR(COUNTIF($AD$23,"*ゆうちょ*")=1,COUNTIF($AD$23,"*post*")=1),BD29,BD32)</f>
        <v>0</v>
      </c>
      <c r="I30" s="156"/>
      <c r="J30" s="185"/>
      <c r="K30" s="186">
        <f>IF(OR(COUNTIF($AD$23,"*ゆうちょ*")=1,COUNTIF($AD$23,"*post*")=1),BE29,BE32)</f>
        <v>0</v>
      </c>
      <c r="L30" s="156"/>
      <c r="M30" s="185"/>
      <c r="N30" s="186">
        <f>IF(OR(COUNTIF($AD$23,"*ゆうちょ*")=1,COUNTIF($AD$23,"*post*")=1),BF29,BF32)</f>
        <v>0</v>
      </c>
      <c r="O30" s="156"/>
      <c r="P30" s="185"/>
      <c r="Q30" s="186">
        <f>IF(OR(COUNTIF($AD$23,"*ゆうちょ*")=1,COUNTIF($AD$23,"*post*")=1),BG29,BG32)</f>
        <v>0</v>
      </c>
      <c r="R30" s="156"/>
      <c r="S30" s="185"/>
      <c r="T30" s="186">
        <f>IF(OR(COUNTIF($AD$23,"*ゆうちょ*")=1,COUNTIF($AD$23,"*post*")=1),BH29,BH32)</f>
        <v>0</v>
      </c>
      <c r="U30" s="156"/>
      <c r="V30" s="185"/>
      <c r="W30" s="186" t="str">
        <f>IF(OR(COUNTIF($AD$23,"*ゆうちょ*")=1,COUNTIF($AD$23,"*post*")=1),BI29,BI32)</f>
        <v/>
      </c>
      <c r="X30" s="156"/>
      <c r="Y30" s="199"/>
      <c r="Z30" s="1"/>
      <c r="AA30" s="276" t="s">
        <v>194</v>
      </c>
      <c r="AB30" s="43" t="s">
        <v>212</v>
      </c>
      <c r="AC30" s="128" t="s">
        <v>215</v>
      </c>
      <c r="AD30" s="114"/>
      <c r="AE30" s="43">
        <v>12345</v>
      </c>
      <c r="AF30" s="44" t="s">
        <v>235</v>
      </c>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row>
    <row r="31" spans="1:75" ht="71.25" customHeight="1">
      <c r="A31" s="264" t="s">
        <v>98</v>
      </c>
      <c r="B31" s="156"/>
      <c r="C31" s="156"/>
      <c r="D31" s="177"/>
      <c r="E31" s="265" t="str">
        <f>IF(AD39=1,BC33,BB33)</f>
        <v xml:space="preserve"> □ 通帳見開きの店名・預金種目・口座番号が確認できる箇所を添付しました
　 □ I have attached a copy of my bankbook page(s) showing the following information:</v>
      </c>
      <c r="F31" s="156"/>
      <c r="G31" s="156"/>
      <c r="H31" s="156"/>
      <c r="I31" s="156"/>
      <c r="J31" s="156"/>
      <c r="K31" s="156"/>
      <c r="L31" s="156"/>
      <c r="M31" s="156"/>
      <c r="N31" s="156"/>
      <c r="O31" s="156"/>
      <c r="P31" s="156"/>
      <c r="Q31" s="156"/>
      <c r="R31" s="156"/>
      <c r="S31" s="156"/>
      <c r="T31" s="156"/>
      <c r="U31" s="156"/>
      <c r="V31" s="156"/>
      <c r="W31" s="156"/>
      <c r="X31" s="156"/>
      <c r="Y31" s="199"/>
      <c r="Z31" s="1"/>
      <c r="AA31" s="277"/>
      <c r="AB31" s="45" t="s">
        <v>213</v>
      </c>
      <c r="AC31" s="127" t="s">
        <v>215</v>
      </c>
      <c r="AD31" s="115"/>
      <c r="AE31" s="120">
        <v>12345678</v>
      </c>
      <c r="AF31" s="99" t="s">
        <v>236</v>
      </c>
      <c r="AG31" s="4"/>
      <c r="AH31" s="4"/>
      <c r="AI31" s="4"/>
      <c r="AJ31" s="4"/>
      <c r="AK31" s="4"/>
      <c r="AL31" s="4"/>
      <c r="AM31" s="4"/>
      <c r="AN31" s="4"/>
      <c r="AO31" s="4"/>
      <c r="AP31" s="4"/>
      <c r="AQ31" s="4"/>
      <c r="AR31" s="4"/>
      <c r="AS31" s="4"/>
      <c r="AT31" s="4"/>
      <c r="AU31" s="4"/>
      <c r="AV31" s="4"/>
      <c r="AW31" s="4"/>
      <c r="AX31" s="4"/>
      <c r="AY31" s="4"/>
      <c r="AZ31" s="4"/>
      <c r="BA31" s="4" t="s">
        <v>132</v>
      </c>
      <c r="BB31" s="47" t="s">
        <v>91</v>
      </c>
      <c r="BC31" s="47" t="s">
        <v>92</v>
      </c>
      <c r="BD31" s="47" t="s">
        <v>93</v>
      </c>
      <c r="BE31" s="47" t="s">
        <v>94</v>
      </c>
      <c r="BF31" s="47" t="s">
        <v>95</v>
      </c>
      <c r="BG31" s="47" t="s">
        <v>96</v>
      </c>
      <c r="BH31" s="47"/>
      <c r="BI31" s="47"/>
      <c r="BJ31" s="47"/>
      <c r="BK31" s="47"/>
      <c r="BL31" s="47"/>
      <c r="BM31" s="47"/>
      <c r="BN31" s="4"/>
      <c r="BO31" s="4"/>
      <c r="BP31" s="4"/>
      <c r="BQ31" s="4"/>
      <c r="BR31" s="4"/>
      <c r="BS31" s="4"/>
      <c r="BT31" s="4"/>
      <c r="BU31" s="4"/>
      <c r="BV31" s="4"/>
      <c r="BW31" s="4"/>
    </row>
    <row r="32" spans="1:75" ht="77.25" customHeight="1" thickBot="1">
      <c r="A32" s="266" t="s">
        <v>101</v>
      </c>
      <c r="B32" s="225"/>
      <c r="C32" s="225"/>
      <c r="D32" s="179"/>
      <c r="E32" s="267" t="str">
        <f>IF(AD27="C",BC34,IF(AD27="B",BD34,BB34))</f>
        <v xml:space="preserve"> □ 上記口座は「非居住者用預金」ではありません（下記※参照）
 □ 通帳見開きの口座名義（カナ又はローマ字）が確認できる箇所を添付しました
　　□ The above bank account is not a non-resident deposit account  
　       (For more information regarding non-resident deposit accounts, see the points below indicated by ※) 
    □ I have attached a copy of my bankbook page(s) showing my account name in katakana or Roman letters</v>
      </c>
      <c r="F32" s="225"/>
      <c r="G32" s="225"/>
      <c r="H32" s="225"/>
      <c r="I32" s="225"/>
      <c r="J32" s="225"/>
      <c r="K32" s="225"/>
      <c r="L32" s="225"/>
      <c r="M32" s="225"/>
      <c r="N32" s="225"/>
      <c r="O32" s="225"/>
      <c r="P32" s="225"/>
      <c r="Q32" s="225"/>
      <c r="R32" s="225"/>
      <c r="S32" s="225"/>
      <c r="T32" s="225"/>
      <c r="U32" s="225"/>
      <c r="V32" s="225"/>
      <c r="W32" s="225"/>
      <c r="X32" s="225"/>
      <c r="Y32" s="246"/>
      <c r="Z32" s="4"/>
      <c r="AA32" s="67" t="s">
        <v>195</v>
      </c>
      <c r="AB32" s="22" t="str">
        <f>IF(OR(COUNTIF($AD$23,"*ゆうちょ*")=1,COUNTIF($AD$23,"*post*")=1),"*You do not write when you register a Japan post bank.","Account number")</f>
        <v>Account number</v>
      </c>
      <c r="AC32" s="126" t="s">
        <v>215</v>
      </c>
      <c r="AD32" s="116"/>
      <c r="AE32" s="16">
        <v>1234567</v>
      </c>
      <c r="AF32" s="18" t="str">
        <f>IF(OR(COUNTIF($AD$23,"*ゆうちょ*")=1,COUNTIF($AD$23,"*post*")=1),"*You do not write when you register a Japan post bank.","*Required if you register a bank account other than Japan Post Bank.
Enter the number in half width.")</f>
        <v>*Required if you register a bank account other than Japan Post Bank.
Enter the number in half width.</v>
      </c>
      <c r="AG32" s="4"/>
      <c r="AH32" s="4"/>
      <c r="AI32" s="4"/>
      <c r="AJ32" s="4"/>
      <c r="AK32" s="4"/>
      <c r="AL32" s="4"/>
      <c r="AM32" s="4"/>
      <c r="AN32" s="4"/>
      <c r="AO32" s="4"/>
      <c r="AP32" s="4"/>
      <c r="AQ32" s="4"/>
      <c r="AR32" s="4"/>
      <c r="AS32" s="4"/>
      <c r="AT32" s="4"/>
      <c r="AU32" s="4"/>
      <c r="AV32" s="4"/>
      <c r="AW32" s="4"/>
      <c r="AX32" s="4"/>
      <c r="AY32" s="4"/>
      <c r="AZ32" s="4"/>
      <c r="BA32" s="60" t="s">
        <v>139</v>
      </c>
      <c r="BB32" s="4"/>
      <c r="BC32" s="4">
        <f>IF(IF(AD32/1000000&gt;1,INT(AD32/1000000),0)&gt;10,"error",IF(AD32/1000000&gt;1,INT(AD32/1000000),0))</f>
        <v>0</v>
      </c>
      <c r="BD32" s="4">
        <f>IF(AD32/100000&gt;1,INT(AD32/100000)-IF(AD32="",0,BC32*10),0)</f>
        <v>0</v>
      </c>
      <c r="BE32" s="4">
        <f>IF(AD32/10000&gt;1,INT(AD32/10000)-IF(BC32="",0,BC32*100)-IF(BD32="",0,BD32*10),0)</f>
        <v>0</v>
      </c>
      <c r="BF32" s="4">
        <f>IF(AD32/1000&gt;1,INT(AD32/1000)-IF(BC32="",0,BC32*1000)-IF(BD32="",0,BD32*100)-IF(BE32="",0,BE32*10),0)</f>
        <v>0</v>
      </c>
      <c r="BG32" s="4">
        <f>IF(AD32/100&gt;1,INT(AD32/100)-IF(BC32="",0,BC32*10000)-IF(BD32="",0,BD32*1000)-IF(BE32="",0,BE32*100)-IF(BF32="",0,BF32*10),0)</f>
        <v>0</v>
      </c>
      <c r="BH32" s="4">
        <f>IF(AD32/10&gt;1,INT(AD32/10)-IF(BC32="",0,BC32*100000)-IF(BD32="",0,BD32*10000)-IF(BE32="",0,BE32*1000)-IF(BF32="",0,BF32*100)-IF(BG32="",0,BG32*10),0)</f>
        <v>0</v>
      </c>
      <c r="BI32" s="4" t="str">
        <f>IF(E30="error","error",RIGHT(AD32,1))</f>
        <v/>
      </c>
      <c r="BJ32" s="4" t="str">
        <f>BC32&amp;BD32&amp;BE32&amp;BF32&amp;BG32&amp;BH32&amp;BI32</f>
        <v>000000</v>
      </c>
      <c r="BK32" s="4"/>
      <c r="BL32" s="4"/>
      <c r="BM32" s="4"/>
      <c r="BN32" s="4"/>
      <c r="BO32" s="4"/>
      <c r="BP32" s="4"/>
      <c r="BQ32" s="4"/>
      <c r="BR32" s="4"/>
      <c r="BS32" s="4"/>
      <c r="BT32" s="4"/>
      <c r="BU32" s="4"/>
      <c r="BV32" s="4"/>
      <c r="BW32" s="4"/>
    </row>
    <row r="33" spans="1:75" ht="12.75" customHeight="1" thickBot="1">
      <c r="A33" s="1"/>
      <c r="B33" s="1"/>
      <c r="C33" s="1"/>
      <c r="D33" s="1"/>
      <c r="E33" s="1"/>
      <c r="F33" s="1"/>
      <c r="G33" s="1"/>
      <c r="H33" s="1"/>
      <c r="I33" s="1"/>
      <c r="J33" s="1"/>
      <c r="K33" s="1"/>
      <c r="L33" s="1"/>
      <c r="M33" s="1"/>
      <c r="N33" s="1"/>
      <c r="O33" s="1"/>
      <c r="P33" s="1"/>
      <c r="Q33" s="1"/>
      <c r="R33" s="1"/>
      <c r="S33" s="1"/>
      <c r="T33" s="1"/>
      <c r="U33" s="1"/>
      <c r="V33" s="1"/>
      <c r="W33" s="1"/>
      <c r="X33" s="1"/>
      <c r="Y33" s="1"/>
      <c r="Z33" s="1"/>
      <c r="AG33" s="4"/>
      <c r="AH33" s="4"/>
      <c r="AI33" s="4"/>
      <c r="AJ33" s="4"/>
      <c r="AK33" s="4"/>
      <c r="AL33" s="4"/>
      <c r="AM33" s="4"/>
      <c r="AN33" s="4"/>
      <c r="AO33" s="4"/>
      <c r="AP33" s="4"/>
      <c r="AQ33" s="4"/>
      <c r="AR33" s="4"/>
      <c r="AS33" s="4"/>
      <c r="AT33" s="4"/>
      <c r="AU33" s="4"/>
      <c r="AV33" s="4"/>
      <c r="AW33" s="4"/>
      <c r="AX33" s="4"/>
      <c r="AY33" s="4"/>
      <c r="AZ33" s="4"/>
      <c r="BA33" s="4" t="s">
        <v>133</v>
      </c>
      <c r="BB33" s="49" t="s">
        <v>99</v>
      </c>
      <c r="BC33" s="49" t="s">
        <v>100</v>
      </c>
      <c r="BD33" s="50" t="s">
        <v>129</v>
      </c>
      <c r="BE33" s="51"/>
      <c r="BF33" s="51"/>
      <c r="BG33" s="51"/>
      <c r="BH33" s="51"/>
      <c r="BI33" s="51"/>
      <c r="BJ33" s="51"/>
      <c r="BK33" s="51"/>
      <c r="BL33" s="51"/>
      <c r="BM33" s="51"/>
      <c r="BN33" s="51"/>
      <c r="BO33" s="51"/>
      <c r="BP33" s="51"/>
      <c r="BQ33" s="51"/>
      <c r="BR33" s="51"/>
      <c r="BS33" s="51"/>
      <c r="BT33" s="51"/>
      <c r="BU33" s="51"/>
      <c r="BV33" s="51"/>
      <c r="BW33" s="4"/>
    </row>
    <row r="34" spans="1:75" ht="30.75" customHeight="1">
      <c r="A34" s="247" t="s">
        <v>108</v>
      </c>
      <c r="B34" s="248"/>
      <c r="C34" s="250" t="s">
        <v>109</v>
      </c>
      <c r="D34" s="191"/>
      <c r="E34" s="191"/>
      <c r="F34" s="191"/>
      <c r="G34" s="191"/>
      <c r="H34" s="219"/>
      <c r="I34" s="251" t="str">
        <f>IF(AD17="","",AD17)</f>
        <v/>
      </c>
      <c r="J34" s="191"/>
      <c r="K34" s="191"/>
      <c r="L34" s="191"/>
      <c r="M34" s="191"/>
      <c r="N34" s="219"/>
      <c r="O34" s="250" t="s">
        <v>110</v>
      </c>
      <c r="P34" s="191"/>
      <c r="Q34" s="191"/>
      <c r="R34" s="191"/>
      <c r="S34" s="191"/>
      <c r="T34" s="219"/>
      <c r="U34" s="251" t="str">
        <f>IF(AD18="","",AD18)</f>
        <v/>
      </c>
      <c r="V34" s="191"/>
      <c r="W34" s="191"/>
      <c r="X34" s="191"/>
      <c r="Y34" s="192"/>
      <c r="Z34" s="1"/>
      <c r="AA34" s="4"/>
      <c r="AB34" s="96" t="s">
        <v>237</v>
      </c>
      <c r="AC34" s="47"/>
      <c r="AD34" s="117"/>
      <c r="AE34" s="58"/>
      <c r="AF34" s="4"/>
      <c r="AG34" s="4"/>
      <c r="AH34" s="4"/>
      <c r="AI34" s="4"/>
      <c r="AJ34" s="4"/>
      <c r="AK34" s="4"/>
      <c r="AL34" s="4"/>
      <c r="AM34" s="4"/>
      <c r="AN34" s="4"/>
      <c r="AO34" s="4"/>
      <c r="AP34" s="4"/>
      <c r="AQ34" s="4"/>
      <c r="AR34" s="4"/>
      <c r="AS34" s="4"/>
      <c r="AT34" s="4"/>
      <c r="AU34" s="4"/>
      <c r="AV34" s="4"/>
      <c r="AW34" s="4"/>
      <c r="AX34" s="4"/>
      <c r="AY34" s="4"/>
      <c r="AZ34" s="4"/>
      <c r="BA34" s="60" t="s">
        <v>134</v>
      </c>
      <c r="BB34" s="49" t="s">
        <v>104</v>
      </c>
      <c r="BC34" s="49" t="s">
        <v>105</v>
      </c>
      <c r="BD34" s="49" t="s">
        <v>163</v>
      </c>
      <c r="BE34" s="50" t="s">
        <v>106</v>
      </c>
      <c r="BF34" s="49"/>
      <c r="BG34" s="49"/>
      <c r="BH34" s="49"/>
      <c r="BI34" s="49"/>
      <c r="BJ34" s="49"/>
      <c r="BK34" s="49"/>
      <c r="BL34" s="49"/>
      <c r="BM34" s="49"/>
      <c r="BN34" s="49"/>
      <c r="BO34" s="49"/>
      <c r="BP34" s="49"/>
      <c r="BQ34" s="49"/>
      <c r="BR34" s="49"/>
      <c r="BS34" s="49"/>
      <c r="BT34" s="49"/>
      <c r="BU34" s="49"/>
      <c r="BV34" s="49"/>
      <c r="BW34" s="4"/>
    </row>
    <row r="35" spans="1:75" ht="30.75" customHeight="1" thickBot="1">
      <c r="A35" s="234"/>
      <c r="B35" s="249"/>
      <c r="C35" s="224" t="s">
        <v>58</v>
      </c>
      <c r="D35" s="225"/>
      <c r="E35" s="225"/>
      <c r="F35" s="179"/>
      <c r="G35" s="226" t="str">
        <f>IF(AD19="","",AD19)</f>
        <v/>
      </c>
      <c r="H35" s="225"/>
      <c r="I35" s="225"/>
      <c r="J35" s="179"/>
      <c r="K35" s="224" t="s">
        <v>111</v>
      </c>
      <c r="L35" s="225"/>
      <c r="M35" s="179"/>
      <c r="N35" s="226" t="str">
        <f>IF(AD20="","",AD20)</f>
        <v/>
      </c>
      <c r="O35" s="225"/>
      <c r="P35" s="225"/>
      <c r="Q35" s="179"/>
      <c r="R35" s="245" t="s">
        <v>112</v>
      </c>
      <c r="S35" s="225"/>
      <c r="T35" s="225"/>
      <c r="U35" s="179"/>
      <c r="V35" s="226" t="str">
        <f>IF(AD21="","",AD21)</f>
        <v/>
      </c>
      <c r="W35" s="225"/>
      <c r="X35" s="225"/>
      <c r="Y35" s="246"/>
      <c r="Z35" s="1"/>
      <c r="AA35" s="52"/>
      <c r="AB35" s="53" t="s">
        <v>102</v>
      </c>
      <c r="AC35" s="54"/>
      <c r="AD35" s="118">
        <v>1</v>
      </c>
      <c r="AE35" s="107" t="s">
        <v>103</v>
      </c>
      <c r="AF35" s="55"/>
      <c r="AG35" s="4"/>
      <c r="AH35" s="4"/>
      <c r="AI35" s="4"/>
      <c r="AJ35" s="4"/>
      <c r="AK35" s="4"/>
      <c r="AL35" s="4"/>
      <c r="AM35" s="4"/>
      <c r="AN35" s="4"/>
      <c r="AO35" s="4"/>
      <c r="AP35" s="4"/>
      <c r="AQ35" s="4"/>
      <c r="AR35" s="4"/>
      <c r="AS35" s="4"/>
      <c r="AT35" s="4"/>
      <c r="AU35" s="4"/>
      <c r="AV35" s="4"/>
      <c r="AW35" s="4"/>
      <c r="AX35" s="4"/>
      <c r="AY35" s="4"/>
      <c r="AZ35" s="4"/>
      <c r="BA35" s="4"/>
      <c r="BB35" s="60" t="s">
        <v>140</v>
      </c>
      <c r="BC35" s="60" t="s">
        <v>142</v>
      </c>
      <c r="BD35" s="60" t="s">
        <v>141</v>
      </c>
      <c r="BE35" s="4"/>
      <c r="BF35" s="4"/>
      <c r="BG35" s="4"/>
      <c r="BH35" s="4"/>
      <c r="BI35" s="4"/>
      <c r="BJ35" s="4"/>
      <c r="BK35" s="4"/>
      <c r="BL35" s="4"/>
      <c r="BM35" s="4"/>
      <c r="BN35" s="4"/>
      <c r="BO35" s="4"/>
      <c r="BP35" s="4"/>
      <c r="BQ35" s="4"/>
      <c r="BR35" s="4"/>
      <c r="BS35" s="4"/>
      <c r="BT35" s="4"/>
      <c r="BU35" s="4"/>
      <c r="BV35" s="4"/>
      <c r="BW35" s="4"/>
    </row>
    <row r="36" spans="1:75" ht="34.5" customHeight="1">
      <c r="A36" s="227" t="s">
        <v>79</v>
      </c>
      <c r="B36" s="255" t="s">
        <v>114</v>
      </c>
      <c r="C36" s="168"/>
      <c r="D36" s="168"/>
      <c r="E36" s="168"/>
      <c r="F36" s="168"/>
      <c r="G36" s="168"/>
      <c r="H36" s="168"/>
      <c r="I36" s="168"/>
      <c r="J36" s="168"/>
      <c r="K36" s="168"/>
      <c r="L36" s="168"/>
      <c r="M36" s="168"/>
      <c r="N36" s="168"/>
      <c r="O36" s="168"/>
      <c r="P36" s="168"/>
      <c r="Q36" s="168"/>
      <c r="R36" s="168"/>
      <c r="S36" s="168"/>
      <c r="T36" s="168"/>
      <c r="U36" s="168"/>
      <c r="V36" s="168"/>
      <c r="W36" s="168"/>
      <c r="X36" s="168"/>
      <c r="Y36" s="169"/>
      <c r="Z36" s="1"/>
      <c r="AA36" s="4"/>
      <c r="AB36" s="53" t="s">
        <v>107</v>
      </c>
      <c r="AC36" s="56"/>
      <c r="AD36" s="118">
        <v>6</v>
      </c>
      <c r="AE36" s="107" t="s">
        <v>103</v>
      </c>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row>
    <row r="37" spans="1:75" ht="46.5" customHeight="1">
      <c r="A37" s="228"/>
      <c r="B37" s="170" t="s">
        <v>116</v>
      </c>
      <c r="C37" s="171"/>
      <c r="D37" s="171"/>
      <c r="E37" s="171"/>
      <c r="F37" s="171"/>
      <c r="G37" s="171"/>
      <c r="H37" s="171"/>
      <c r="I37" s="171"/>
      <c r="J37" s="171"/>
      <c r="K37" s="171"/>
      <c r="L37" s="171"/>
      <c r="M37" s="171"/>
      <c r="N37" s="171"/>
      <c r="O37" s="171"/>
      <c r="P37" s="171"/>
      <c r="Q37" s="171"/>
      <c r="R37" s="171"/>
      <c r="S37" s="171"/>
      <c r="T37" s="171"/>
      <c r="U37" s="171"/>
      <c r="V37" s="171"/>
      <c r="W37" s="171"/>
      <c r="X37" s="171"/>
      <c r="Y37" s="172"/>
      <c r="Z37" s="1"/>
      <c r="AA37" s="4"/>
      <c r="AB37" s="97" t="s">
        <v>168</v>
      </c>
      <c r="AC37" s="54"/>
      <c r="AD37" s="118">
        <f>IF(OR(COUNTIF($AD$23,"*ゆうちょ*")=1,COUNTIF($AD$23,"*post*")=1),0,1)</f>
        <v>1</v>
      </c>
      <c r="AE37" s="107" t="s">
        <v>103</v>
      </c>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row>
    <row r="38" spans="1:75" ht="96.75" customHeight="1">
      <c r="A38" s="228"/>
      <c r="B38" s="170" t="s">
        <v>117</v>
      </c>
      <c r="C38" s="171"/>
      <c r="D38" s="171"/>
      <c r="E38" s="171"/>
      <c r="F38" s="171"/>
      <c r="G38" s="171"/>
      <c r="H38" s="171"/>
      <c r="I38" s="171"/>
      <c r="J38" s="171"/>
      <c r="K38" s="171"/>
      <c r="L38" s="171"/>
      <c r="M38" s="171"/>
      <c r="N38" s="171"/>
      <c r="O38" s="171"/>
      <c r="P38" s="171"/>
      <c r="Q38" s="171"/>
      <c r="R38" s="171"/>
      <c r="S38" s="171"/>
      <c r="T38" s="171"/>
      <c r="U38" s="171"/>
      <c r="V38" s="171"/>
      <c r="W38" s="171"/>
      <c r="X38" s="171"/>
      <c r="Y38" s="172"/>
      <c r="Z38" s="1"/>
      <c r="AA38" s="52"/>
      <c r="AB38" s="53" t="s">
        <v>113</v>
      </c>
      <c r="AC38" s="54"/>
      <c r="AD38" s="118"/>
      <c r="AE38" s="107" t="s">
        <v>103</v>
      </c>
      <c r="AF38" s="55"/>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row>
    <row r="39" spans="1:75" ht="45.75" customHeight="1">
      <c r="A39" s="229"/>
      <c r="B39" s="170" t="s">
        <v>118</v>
      </c>
      <c r="C39" s="171"/>
      <c r="D39" s="171"/>
      <c r="E39" s="171"/>
      <c r="F39" s="171"/>
      <c r="G39" s="171"/>
      <c r="H39" s="171"/>
      <c r="I39" s="171"/>
      <c r="J39" s="171"/>
      <c r="K39" s="171"/>
      <c r="L39" s="171"/>
      <c r="M39" s="171"/>
      <c r="N39" s="171"/>
      <c r="O39" s="171"/>
      <c r="P39" s="171"/>
      <c r="Q39" s="171"/>
      <c r="R39" s="171"/>
      <c r="S39" s="171"/>
      <c r="T39" s="171"/>
      <c r="U39" s="171"/>
      <c r="V39" s="171"/>
      <c r="W39" s="171"/>
      <c r="X39" s="171"/>
      <c r="Y39" s="172"/>
      <c r="Z39" s="1"/>
      <c r="AA39" s="52"/>
      <c r="AB39" s="57" t="s">
        <v>115</v>
      </c>
      <c r="AC39" s="54"/>
      <c r="AD39" s="119">
        <f>IF(AD30&lt;&gt;"",1,0)</f>
        <v>0</v>
      </c>
      <c r="AE39" s="107" t="s">
        <v>103</v>
      </c>
      <c r="AF39" s="55"/>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row>
    <row r="40" spans="1:75" ht="7.5" customHeight="1">
      <c r="A40" s="61"/>
      <c r="B40" s="62"/>
      <c r="C40" s="62"/>
      <c r="D40" s="63"/>
      <c r="E40" s="63"/>
      <c r="F40" s="63"/>
      <c r="G40" s="63"/>
      <c r="H40" s="63"/>
      <c r="I40" s="63"/>
      <c r="J40" s="63"/>
      <c r="K40" s="63"/>
      <c r="L40" s="63"/>
      <c r="M40" s="63"/>
      <c r="N40" s="63"/>
      <c r="O40" s="63"/>
      <c r="P40" s="63"/>
      <c r="Q40" s="63"/>
      <c r="R40" s="63"/>
      <c r="S40" s="63"/>
      <c r="T40" s="63"/>
      <c r="U40" s="63"/>
      <c r="V40" s="63"/>
      <c r="W40" s="63"/>
      <c r="X40" s="63"/>
      <c r="Y40" s="1"/>
      <c r="Z40" s="1"/>
      <c r="AA40" s="52"/>
      <c r="AB40" s="58"/>
      <c r="AC40" s="59"/>
      <c r="AD40" s="58"/>
      <c r="AE40" s="58"/>
      <c r="AF40" s="55"/>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row>
    <row r="41" spans="1:75" ht="40.5" customHeight="1">
      <c r="A41" s="221" t="s">
        <v>119</v>
      </c>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2"/>
      <c r="Z41" s="1"/>
      <c r="AA41" s="52"/>
      <c r="AB41" s="58"/>
      <c r="AC41" s="59"/>
      <c r="AD41" s="58"/>
      <c r="AE41" s="58"/>
      <c r="AF41" s="55"/>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row>
    <row r="42" spans="1:75" ht="6" customHeight="1">
      <c r="A42" s="64"/>
      <c r="B42" s="65"/>
      <c r="C42" s="65"/>
      <c r="D42" s="65"/>
      <c r="E42" s="65"/>
      <c r="F42" s="65"/>
      <c r="G42" s="65"/>
      <c r="H42" s="65"/>
      <c r="I42" s="65"/>
      <c r="J42" s="65"/>
      <c r="K42" s="65"/>
      <c r="L42" s="65"/>
      <c r="M42" s="65"/>
      <c r="N42" s="65"/>
      <c r="O42" s="65"/>
      <c r="P42" s="65"/>
      <c r="Q42" s="65"/>
      <c r="R42" s="65"/>
      <c r="S42" s="65"/>
      <c r="T42" s="65"/>
      <c r="U42" s="65"/>
      <c r="V42" s="65"/>
      <c r="W42" s="65"/>
      <c r="X42" s="65"/>
      <c r="Y42" s="65"/>
      <c r="Z42" s="1"/>
      <c r="AA42" s="52"/>
      <c r="AB42" s="58"/>
      <c r="AC42" s="59"/>
      <c r="AD42" s="58"/>
      <c r="AE42" s="58"/>
      <c r="AF42" s="55"/>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row>
    <row r="43" spans="1:75" ht="3.75" customHeight="1">
      <c r="A43" s="62"/>
      <c r="B43" s="63"/>
      <c r="C43" s="63"/>
      <c r="D43" s="63"/>
      <c r="E43" s="63"/>
      <c r="F43" s="63"/>
      <c r="G43" s="63"/>
      <c r="H43" s="63"/>
      <c r="I43" s="63"/>
      <c r="J43" s="63"/>
      <c r="K43" s="63"/>
      <c r="L43" s="63"/>
      <c r="M43" s="63"/>
      <c r="N43" s="63"/>
      <c r="O43" s="63"/>
      <c r="P43" s="63"/>
      <c r="Q43" s="63"/>
      <c r="R43" s="63"/>
      <c r="S43" s="63"/>
      <c r="T43" s="63"/>
      <c r="U43" s="63"/>
      <c r="V43" s="63"/>
      <c r="W43" s="63"/>
      <c r="X43" s="63"/>
      <c r="Y43" s="63"/>
      <c r="Z43" s="1"/>
      <c r="AA43" s="52"/>
      <c r="AB43" s="58"/>
      <c r="AC43" s="59"/>
      <c r="AD43" s="58"/>
      <c r="AE43" s="58"/>
      <c r="AF43" s="55"/>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row>
    <row r="44" spans="1:75" ht="14.25" customHeight="1" thickBot="1">
      <c r="A44" s="1"/>
      <c r="B44" s="1"/>
      <c r="C44" s="1"/>
      <c r="D44" s="1"/>
      <c r="E44" s="1"/>
      <c r="F44" s="1"/>
      <c r="G44" s="1"/>
      <c r="H44" s="1"/>
      <c r="I44" s="1"/>
      <c r="J44" s="1"/>
      <c r="K44" s="1"/>
      <c r="L44" s="1"/>
      <c r="M44" s="1"/>
      <c r="N44" s="66" t="s">
        <v>120</v>
      </c>
      <c r="O44" s="1"/>
      <c r="P44" s="1"/>
      <c r="Q44" s="1"/>
      <c r="R44" s="1"/>
      <c r="S44" s="1"/>
      <c r="T44" s="1"/>
      <c r="U44" s="1"/>
      <c r="V44" s="1"/>
      <c r="W44" s="1"/>
      <c r="X44" s="1"/>
      <c r="Y44" s="1"/>
      <c r="Z44" s="1"/>
      <c r="AA44" s="52"/>
      <c r="AB44" s="58"/>
      <c r="AC44" s="59"/>
      <c r="AD44" s="58"/>
      <c r="AE44" s="58"/>
      <c r="AF44" s="55"/>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row>
    <row r="45" spans="1:75" ht="13.5" customHeight="1" thickBot="1">
      <c r="A45" s="230" t="s">
        <v>121</v>
      </c>
      <c r="B45" s="231"/>
      <c r="C45" s="231"/>
      <c r="D45" s="231"/>
      <c r="E45" s="232"/>
      <c r="F45" s="237"/>
      <c r="G45" s="231"/>
      <c r="H45" s="231"/>
      <c r="I45" s="231"/>
      <c r="J45" s="231"/>
      <c r="K45" s="231"/>
      <c r="L45" s="238"/>
      <c r="M45" s="1"/>
      <c r="N45" s="242" t="s">
        <v>122</v>
      </c>
      <c r="O45" s="243"/>
      <c r="P45" s="244"/>
      <c r="Q45" s="242" t="s">
        <v>123</v>
      </c>
      <c r="R45" s="243"/>
      <c r="S45" s="244"/>
      <c r="T45" s="242" t="s">
        <v>124</v>
      </c>
      <c r="U45" s="243"/>
      <c r="V45" s="243"/>
      <c r="W45" s="243"/>
      <c r="X45" s="243"/>
      <c r="Y45" s="244"/>
      <c r="Z45" s="1"/>
      <c r="AA45" s="52"/>
      <c r="AB45" s="58"/>
      <c r="AC45" s="59"/>
      <c r="AD45" s="58"/>
      <c r="AE45" s="58"/>
      <c r="AF45" s="55"/>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row>
    <row r="46" spans="1:75" ht="15.75" customHeight="1" thickTop="1">
      <c r="A46" s="144"/>
      <c r="B46" s="147"/>
      <c r="C46" s="147"/>
      <c r="D46" s="147"/>
      <c r="E46" s="233"/>
      <c r="F46" s="239"/>
      <c r="G46" s="147"/>
      <c r="H46" s="147"/>
      <c r="I46" s="147"/>
      <c r="J46" s="147"/>
      <c r="K46" s="147"/>
      <c r="L46" s="148"/>
      <c r="M46" s="1"/>
      <c r="N46" s="252"/>
      <c r="O46" s="253"/>
      <c r="P46" s="254"/>
      <c r="Q46" s="222"/>
      <c r="R46" s="147"/>
      <c r="S46" s="145"/>
      <c r="T46" s="223" t="s">
        <v>125</v>
      </c>
      <c r="U46" s="147"/>
      <c r="V46" s="147"/>
      <c r="W46" s="147"/>
      <c r="X46" s="147"/>
      <c r="Y46" s="145"/>
      <c r="Z46" s="1"/>
      <c r="AA46" s="52"/>
      <c r="AB46" s="58"/>
      <c r="AC46" s="59"/>
      <c r="AD46" s="58"/>
      <c r="AE46" s="58"/>
      <c r="AF46" s="55"/>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row>
    <row r="47" spans="1:75" ht="15" customHeight="1" thickBot="1">
      <c r="A47" s="234"/>
      <c r="B47" s="235"/>
      <c r="C47" s="235"/>
      <c r="D47" s="235"/>
      <c r="E47" s="236"/>
      <c r="F47" s="240"/>
      <c r="G47" s="235"/>
      <c r="H47" s="235"/>
      <c r="I47" s="235"/>
      <c r="J47" s="235"/>
      <c r="K47" s="235"/>
      <c r="L47" s="241"/>
      <c r="M47" s="1"/>
      <c r="N47" s="174"/>
      <c r="O47" s="150"/>
      <c r="P47" s="175"/>
      <c r="Q47" s="174"/>
      <c r="R47" s="150"/>
      <c r="S47" s="175"/>
      <c r="T47" s="174"/>
      <c r="U47" s="150"/>
      <c r="V47" s="150"/>
      <c r="W47" s="150"/>
      <c r="X47" s="150"/>
      <c r="Y47" s="175"/>
      <c r="Z47" s="1"/>
      <c r="AA47" s="52"/>
      <c r="AB47" s="58"/>
      <c r="AC47" s="59"/>
      <c r="AD47" s="58"/>
      <c r="AE47" s="58"/>
      <c r="AF47" s="55"/>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row>
    <row r="48" spans="1:75" ht="12.75" customHeight="1">
      <c r="A48" s="4"/>
      <c r="B48" s="4"/>
      <c r="C48" s="4"/>
      <c r="D48" s="4"/>
      <c r="E48" s="4"/>
      <c r="F48" s="4"/>
      <c r="G48" s="4"/>
      <c r="H48" s="4"/>
      <c r="I48" s="4"/>
      <c r="J48" s="4"/>
      <c r="K48" s="4"/>
      <c r="L48" s="4"/>
      <c r="M48" s="4"/>
      <c r="N48" s="4"/>
      <c r="O48" s="4"/>
      <c r="P48" s="4"/>
      <c r="Q48" s="4"/>
      <c r="R48" s="4"/>
      <c r="S48" s="4"/>
      <c r="T48" s="4"/>
      <c r="U48" s="4"/>
      <c r="V48" s="4"/>
      <c r="W48" s="4"/>
      <c r="X48" s="4"/>
      <c r="Y48" s="4"/>
      <c r="Z48" s="1"/>
      <c r="AA48" s="52"/>
      <c r="AB48" s="58"/>
      <c r="AC48" s="59"/>
      <c r="AD48" s="58"/>
      <c r="AE48" s="58"/>
      <c r="AF48" s="55"/>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row>
    <row r="49" spans="1:75" ht="12.75" customHeight="1">
      <c r="A49" s="4"/>
      <c r="B49" s="4"/>
      <c r="C49" s="4"/>
      <c r="D49" s="4"/>
      <c r="E49" s="4"/>
      <c r="F49" s="4"/>
      <c r="G49" s="4"/>
      <c r="H49" s="4"/>
      <c r="I49" s="4"/>
      <c r="J49" s="4"/>
      <c r="K49" s="4"/>
      <c r="L49" s="4"/>
      <c r="M49" s="4"/>
      <c r="N49" s="4"/>
      <c r="O49" s="4"/>
      <c r="P49" s="4"/>
      <c r="Q49" s="4"/>
      <c r="R49" s="4"/>
      <c r="S49" s="4"/>
      <c r="T49" s="4"/>
      <c r="U49" s="4"/>
      <c r="V49" s="4"/>
      <c r="W49" s="4"/>
      <c r="X49" s="4"/>
      <c r="Y49" s="4"/>
      <c r="Z49" s="1"/>
      <c r="AA49" s="52"/>
      <c r="AB49" s="58"/>
      <c r="AC49" s="59"/>
      <c r="AD49" s="58"/>
      <c r="AE49" s="58"/>
      <c r="AF49" s="55"/>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row>
    <row r="50" spans="1:75" ht="12.75" customHeight="1">
      <c r="A50" s="4"/>
      <c r="B50" s="4"/>
      <c r="C50" s="4"/>
      <c r="D50" s="4"/>
      <c r="E50" s="4"/>
      <c r="F50" s="4"/>
      <c r="G50" s="4"/>
      <c r="H50" s="4"/>
      <c r="I50" s="4"/>
      <c r="J50" s="4"/>
      <c r="K50" s="4"/>
      <c r="L50" s="4"/>
      <c r="M50" s="4"/>
      <c r="N50" s="4"/>
      <c r="O50" s="4"/>
      <c r="P50" s="4"/>
      <c r="Q50" s="4"/>
      <c r="R50" s="4"/>
      <c r="S50" s="4"/>
      <c r="T50" s="4"/>
      <c r="U50" s="4"/>
      <c r="V50" s="4"/>
      <c r="W50" s="4"/>
      <c r="X50" s="4"/>
      <c r="Y50" s="4"/>
      <c r="Z50" s="1"/>
      <c r="AA50" s="52"/>
      <c r="AB50" s="58"/>
      <c r="AC50" s="59"/>
      <c r="AD50" s="58"/>
      <c r="AE50" s="58"/>
      <c r="AF50" s="55"/>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row>
    <row r="51" spans="1:75" ht="12.75" customHeight="1">
      <c r="A51" s="4"/>
      <c r="B51" s="4"/>
      <c r="C51" s="4"/>
      <c r="D51" s="4"/>
      <c r="E51" s="4"/>
      <c r="F51" s="4"/>
      <c r="G51" s="4"/>
      <c r="H51" s="4"/>
      <c r="I51" s="4"/>
      <c r="J51" s="4"/>
      <c r="K51" s="4"/>
      <c r="L51" s="4"/>
      <c r="M51" s="4"/>
      <c r="N51" s="4"/>
      <c r="O51" s="4"/>
      <c r="P51" s="4"/>
      <c r="Q51" s="4"/>
      <c r="R51" s="4"/>
      <c r="S51" s="4"/>
      <c r="T51" s="4"/>
      <c r="U51" s="4"/>
      <c r="V51" s="4"/>
      <c r="W51" s="4"/>
      <c r="X51" s="4"/>
      <c r="Y51" s="4"/>
      <c r="Z51" s="1"/>
      <c r="AA51" s="52"/>
      <c r="AB51" s="58"/>
      <c r="AC51" s="59"/>
      <c r="AD51" s="58"/>
      <c r="AE51" s="58"/>
      <c r="AF51" s="55"/>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row>
    <row r="52" spans="1:75" ht="12.75" customHeight="1">
      <c r="A52" s="4"/>
      <c r="B52" s="4"/>
      <c r="C52" s="4"/>
      <c r="D52" s="4"/>
      <c r="E52" s="4"/>
      <c r="F52" s="4"/>
      <c r="G52" s="4"/>
      <c r="H52" s="4"/>
      <c r="I52" s="4"/>
      <c r="J52" s="4"/>
      <c r="K52" s="4"/>
      <c r="L52" s="4"/>
      <c r="M52" s="4"/>
      <c r="N52" s="4"/>
      <c r="O52" s="4"/>
      <c r="P52" s="4"/>
      <c r="Q52" s="4"/>
      <c r="R52" s="4"/>
      <c r="S52" s="4"/>
      <c r="T52" s="4"/>
      <c r="U52" s="4"/>
      <c r="V52" s="4"/>
      <c r="W52" s="4"/>
      <c r="X52" s="4"/>
      <c r="Y52" s="4"/>
      <c r="Z52" s="1"/>
      <c r="AA52" s="52"/>
      <c r="AB52" s="58"/>
      <c r="AC52" s="59"/>
      <c r="AD52" s="58"/>
      <c r="AE52" s="58"/>
      <c r="AF52" s="55"/>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row>
    <row r="53" spans="1:75" ht="12.75" customHeight="1">
      <c r="A53" s="4"/>
      <c r="B53" s="4"/>
      <c r="C53" s="4"/>
      <c r="D53" s="4"/>
      <c r="E53" s="4"/>
      <c r="F53" s="4"/>
      <c r="G53" s="4"/>
      <c r="H53" s="4"/>
      <c r="I53" s="4"/>
      <c r="J53" s="4"/>
      <c r="K53" s="4"/>
      <c r="L53" s="4"/>
      <c r="M53" s="4"/>
      <c r="N53" s="4"/>
      <c r="O53" s="4"/>
      <c r="P53" s="4"/>
      <c r="Q53" s="4"/>
      <c r="R53" s="4"/>
      <c r="S53" s="4"/>
      <c r="T53" s="4"/>
      <c r="U53" s="4"/>
      <c r="V53" s="4"/>
      <c r="W53" s="4"/>
      <c r="X53" s="4"/>
      <c r="Y53" s="4"/>
      <c r="Z53" s="1"/>
      <c r="AA53" s="52"/>
      <c r="AB53" s="58"/>
      <c r="AC53" s="59"/>
      <c r="AD53" s="58"/>
      <c r="AE53" s="58"/>
      <c r="AF53" s="55"/>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row>
    <row r="54" spans="1:75" ht="12.75" customHeight="1">
      <c r="A54" s="4"/>
      <c r="B54" s="4"/>
      <c r="C54" s="4"/>
      <c r="D54" s="4"/>
      <c r="E54" s="4"/>
      <c r="F54" s="4"/>
      <c r="G54" s="4"/>
      <c r="H54" s="4"/>
      <c r="I54" s="4"/>
      <c r="J54" s="4"/>
      <c r="K54" s="4"/>
      <c r="L54" s="4"/>
      <c r="M54" s="4"/>
      <c r="N54" s="4"/>
      <c r="O54" s="4"/>
      <c r="P54" s="4"/>
      <c r="Q54" s="4"/>
      <c r="R54" s="4"/>
      <c r="S54" s="4"/>
      <c r="T54" s="4"/>
      <c r="U54" s="4"/>
      <c r="V54" s="4"/>
      <c r="W54" s="4"/>
      <c r="X54" s="4"/>
      <c r="Y54" s="4"/>
      <c r="Z54" s="1"/>
      <c r="AA54" s="52"/>
      <c r="AB54" s="58"/>
      <c r="AC54" s="59"/>
      <c r="AD54" s="58"/>
      <c r="AE54" s="58"/>
      <c r="AF54" s="55"/>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row>
    <row r="55" spans="1:75" ht="12.75" customHeight="1">
      <c r="A55" s="4"/>
      <c r="B55" s="4"/>
      <c r="C55" s="4"/>
      <c r="D55" s="4"/>
      <c r="E55" s="4"/>
      <c r="F55" s="4"/>
      <c r="G55" s="4"/>
      <c r="H55" s="4"/>
      <c r="I55" s="4"/>
      <c r="J55" s="4"/>
      <c r="K55" s="4"/>
      <c r="L55" s="4"/>
      <c r="M55" s="4"/>
      <c r="N55" s="4"/>
      <c r="O55" s="4"/>
      <c r="P55" s="4"/>
      <c r="Q55" s="4"/>
      <c r="R55" s="4"/>
      <c r="S55" s="4"/>
      <c r="T55" s="4"/>
      <c r="U55" s="4"/>
      <c r="V55" s="4"/>
      <c r="W55" s="4"/>
      <c r="X55" s="4"/>
      <c r="Y55" s="4"/>
      <c r="Z55" s="1"/>
      <c r="AA55" s="52"/>
      <c r="AB55" s="58"/>
      <c r="AC55" s="59"/>
      <c r="AD55" s="58"/>
      <c r="AE55" s="58"/>
      <c r="AF55" s="55"/>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row>
    <row r="56" spans="1:75" ht="12.75" customHeight="1">
      <c r="A56" s="4"/>
      <c r="B56" s="4"/>
      <c r="C56" s="4"/>
      <c r="D56" s="4"/>
      <c r="E56" s="4"/>
      <c r="F56" s="4"/>
      <c r="G56" s="4"/>
      <c r="H56" s="4"/>
      <c r="I56" s="4"/>
      <c r="J56" s="4"/>
      <c r="K56" s="4"/>
      <c r="L56" s="4"/>
      <c r="M56" s="4"/>
      <c r="N56" s="4"/>
      <c r="O56" s="4"/>
      <c r="P56" s="4"/>
      <c r="Q56" s="4"/>
      <c r="R56" s="4"/>
      <c r="S56" s="4"/>
      <c r="T56" s="4"/>
      <c r="U56" s="4"/>
      <c r="V56" s="4"/>
      <c r="W56" s="4"/>
      <c r="X56" s="4"/>
      <c r="Y56" s="4"/>
      <c r="Z56" s="1"/>
      <c r="AA56" s="52"/>
      <c r="AB56" s="58"/>
      <c r="AC56" s="59"/>
      <c r="AD56" s="58"/>
      <c r="AE56" s="58"/>
      <c r="AF56" s="55"/>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row>
    <row r="57" spans="1:75" ht="12.75" customHeight="1">
      <c r="A57" s="4"/>
      <c r="B57" s="4"/>
      <c r="C57" s="4"/>
      <c r="D57" s="4"/>
      <c r="E57" s="4"/>
      <c r="F57" s="4"/>
      <c r="G57" s="4"/>
      <c r="H57" s="4"/>
      <c r="I57" s="4"/>
      <c r="J57" s="4"/>
      <c r="K57" s="4"/>
      <c r="L57" s="4"/>
      <c r="M57" s="4"/>
      <c r="N57" s="4"/>
      <c r="O57" s="4"/>
      <c r="P57" s="4"/>
      <c r="Q57" s="4"/>
      <c r="R57" s="4"/>
      <c r="S57" s="4"/>
      <c r="T57" s="4"/>
      <c r="U57" s="4"/>
      <c r="V57" s="4"/>
      <c r="W57" s="4"/>
      <c r="X57" s="4"/>
      <c r="Y57" s="4"/>
      <c r="Z57" s="1"/>
      <c r="AA57" s="52"/>
      <c r="AB57" s="58"/>
      <c r="AC57" s="59"/>
      <c r="AD57" s="58"/>
      <c r="AE57" s="58"/>
      <c r="AF57" s="55"/>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row>
    <row r="58" spans="1:75" ht="12.75" customHeight="1">
      <c r="A58" s="4"/>
      <c r="B58" s="4"/>
      <c r="C58" s="4"/>
      <c r="D58" s="4"/>
      <c r="E58" s="4"/>
      <c r="F58" s="4"/>
      <c r="G58" s="4"/>
      <c r="H58" s="4"/>
      <c r="I58" s="4"/>
      <c r="J58" s="4"/>
      <c r="K58" s="4"/>
      <c r="L58" s="4"/>
      <c r="M58" s="4"/>
      <c r="N58" s="4"/>
      <c r="O58" s="4"/>
      <c r="P58" s="4"/>
      <c r="Q58" s="4"/>
      <c r="R58" s="4"/>
      <c r="S58" s="4"/>
      <c r="T58" s="4"/>
      <c r="U58" s="4"/>
      <c r="V58" s="4"/>
      <c r="W58" s="4"/>
      <c r="X58" s="4"/>
      <c r="Y58" s="4"/>
      <c r="Z58" s="1"/>
      <c r="AA58" s="52"/>
      <c r="AB58" s="58"/>
      <c r="AC58" s="59"/>
      <c r="AD58" s="58"/>
      <c r="AE58" s="58"/>
      <c r="AF58" s="55"/>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row>
    <row r="59" spans="1:75" ht="12.75" customHeight="1">
      <c r="A59" s="4"/>
      <c r="B59" s="4"/>
      <c r="C59" s="4"/>
      <c r="D59" s="4"/>
      <c r="E59" s="4"/>
      <c r="F59" s="4"/>
      <c r="G59" s="4"/>
      <c r="H59" s="4"/>
      <c r="I59" s="4"/>
      <c r="J59" s="4"/>
      <c r="K59" s="4"/>
      <c r="L59" s="4"/>
      <c r="M59" s="4"/>
      <c r="N59" s="4"/>
      <c r="O59" s="4"/>
      <c r="P59" s="4"/>
      <c r="Q59" s="4"/>
      <c r="R59" s="4"/>
      <c r="S59" s="4"/>
      <c r="T59" s="4"/>
      <c r="U59" s="4"/>
      <c r="V59" s="4"/>
      <c r="W59" s="4"/>
      <c r="X59" s="4"/>
      <c r="Y59" s="4"/>
      <c r="Z59" s="1"/>
      <c r="AA59" s="52"/>
      <c r="AB59" s="58"/>
      <c r="AC59" s="59"/>
      <c r="AD59" s="58"/>
      <c r="AE59" s="58"/>
      <c r="AF59" s="55"/>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row>
    <row r="60" spans="1:75" ht="12.75" customHeight="1">
      <c r="A60" s="4"/>
      <c r="B60" s="4"/>
      <c r="C60" s="4"/>
      <c r="D60" s="4"/>
      <c r="E60" s="4"/>
      <c r="F60" s="4"/>
      <c r="G60" s="4"/>
      <c r="H60" s="4"/>
      <c r="I60" s="4"/>
      <c r="J60" s="4"/>
      <c r="K60" s="4"/>
      <c r="L60" s="4"/>
      <c r="M60" s="4"/>
      <c r="N60" s="4"/>
      <c r="O60" s="4"/>
      <c r="P60" s="4"/>
      <c r="Q60" s="4"/>
      <c r="R60" s="4"/>
      <c r="S60" s="4"/>
      <c r="T60" s="4"/>
      <c r="U60" s="4"/>
      <c r="V60" s="4"/>
      <c r="W60" s="4"/>
      <c r="X60" s="4"/>
      <c r="Y60" s="4"/>
      <c r="Z60" s="1"/>
      <c r="AA60" s="52"/>
      <c r="AB60" s="58"/>
      <c r="AC60" s="59"/>
      <c r="AD60" s="58"/>
      <c r="AE60" s="58"/>
      <c r="AF60" s="55"/>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row>
    <row r="61" spans="1:75" ht="12.75" customHeight="1">
      <c r="A61" s="4"/>
      <c r="B61" s="4"/>
      <c r="C61" s="4"/>
      <c r="D61" s="4"/>
      <c r="E61" s="4"/>
      <c r="F61" s="4"/>
      <c r="G61" s="4"/>
      <c r="H61" s="4"/>
      <c r="I61" s="4"/>
      <c r="J61" s="4"/>
      <c r="K61" s="4"/>
      <c r="L61" s="4"/>
      <c r="M61" s="4"/>
      <c r="N61" s="4"/>
      <c r="O61" s="4"/>
      <c r="P61" s="4"/>
      <c r="Q61" s="4"/>
      <c r="R61" s="4"/>
      <c r="S61" s="4"/>
      <c r="T61" s="4"/>
      <c r="U61" s="4"/>
      <c r="V61" s="4"/>
      <c r="W61" s="4"/>
      <c r="X61" s="4"/>
      <c r="Y61" s="4"/>
      <c r="Z61" s="1"/>
      <c r="AA61" s="52"/>
      <c r="AB61" s="58"/>
      <c r="AC61" s="59"/>
      <c r="AD61" s="58"/>
      <c r="AE61" s="58"/>
      <c r="AF61" s="55"/>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row>
    <row r="62" spans="1:75" ht="12.75" customHeight="1">
      <c r="A62" s="4"/>
      <c r="B62" s="4"/>
      <c r="C62" s="4"/>
      <c r="D62" s="4"/>
      <c r="E62" s="4"/>
      <c r="F62" s="4"/>
      <c r="G62" s="4"/>
      <c r="H62" s="4"/>
      <c r="I62" s="4"/>
      <c r="J62" s="4"/>
      <c r="K62" s="4"/>
      <c r="L62" s="4"/>
      <c r="M62" s="4"/>
      <c r="N62" s="4"/>
      <c r="O62" s="4"/>
      <c r="P62" s="4"/>
      <c r="Q62" s="4"/>
      <c r="R62" s="4"/>
      <c r="S62" s="4"/>
      <c r="T62" s="4"/>
      <c r="U62" s="4"/>
      <c r="V62" s="4"/>
      <c r="W62" s="4"/>
      <c r="X62" s="4"/>
      <c r="Y62" s="4"/>
      <c r="Z62" s="1"/>
      <c r="AA62" s="52"/>
      <c r="AB62" s="58"/>
      <c r="AC62" s="59"/>
      <c r="AD62" s="58"/>
      <c r="AE62" s="58"/>
      <c r="AF62" s="55"/>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row>
    <row r="63" spans="1:75" ht="12.75" customHeight="1">
      <c r="A63" s="4"/>
      <c r="B63" s="4"/>
      <c r="C63" s="4"/>
      <c r="D63" s="4"/>
      <c r="E63" s="4"/>
      <c r="F63" s="4"/>
      <c r="G63" s="4"/>
      <c r="H63" s="4"/>
      <c r="I63" s="4"/>
      <c r="J63" s="4"/>
      <c r="K63" s="4"/>
      <c r="L63" s="4"/>
      <c r="M63" s="4"/>
      <c r="N63" s="4"/>
      <c r="O63" s="4"/>
      <c r="P63" s="4"/>
      <c r="Q63" s="4"/>
      <c r="R63" s="4"/>
      <c r="S63" s="4"/>
      <c r="T63" s="4"/>
      <c r="U63" s="4"/>
      <c r="V63" s="4"/>
      <c r="W63" s="4"/>
      <c r="X63" s="4"/>
      <c r="Y63" s="4"/>
      <c r="Z63" s="1"/>
      <c r="AA63" s="52"/>
      <c r="AB63" s="58"/>
      <c r="AC63" s="59"/>
      <c r="AD63" s="58"/>
      <c r="AE63" s="58"/>
      <c r="AF63" s="55"/>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row>
    <row r="64" spans="1:75" ht="12.75" customHeight="1">
      <c r="A64" s="4"/>
      <c r="B64" s="4"/>
      <c r="C64" s="4"/>
      <c r="D64" s="4"/>
      <c r="E64" s="4"/>
      <c r="F64" s="4"/>
      <c r="G64" s="4"/>
      <c r="H64" s="4"/>
      <c r="I64" s="4"/>
      <c r="J64" s="4"/>
      <c r="K64" s="4"/>
      <c r="L64" s="4"/>
      <c r="M64" s="4"/>
      <c r="N64" s="4"/>
      <c r="O64" s="4"/>
      <c r="P64" s="4"/>
      <c r="Q64" s="4"/>
      <c r="R64" s="4"/>
      <c r="S64" s="4"/>
      <c r="T64" s="4"/>
      <c r="U64" s="4"/>
      <c r="V64" s="4"/>
      <c r="W64" s="4"/>
      <c r="X64" s="4"/>
      <c r="Y64" s="4"/>
      <c r="Z64" s="1"/>
      <c r="AA64" s="52"/>
      <c r="AB64" s="58"/>
      <c r="AC64" s="59"/>
      <c r="AD64" s="58"/>
      <c r="AE64" s="58"/>
      <c r="AF64" s="55"/>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row>
    <row r="65" spans="1:75" ht="12.75" customHeight="1">
      <c r="A65" s="4"/>
      <c r="B65" s="4"/>
      <c r="C65" s="4"/>
      <c r="D65" s="4"/>
      <c r="E65" s="4"/>
      <c r="F65" s="4"/>
      <c r="G65" s="4"/>
      <c r="H65" s="4"/>
      <c r="I65" s="4"/>
      <c r="J65" s="4"/>
      <c r="K65" s="4"/>
      <c r="L65" s="4"/>
      <c r="M65" s="4"/>
      <c r="N65" s="4"/>
      <c r="O65" s="4"/>
      <c r="P65" s="4"/>
      <c r="Q65" s="4"/>
      <c r="R65" s="4"/>
      <c r="S65" s="4"/>
      <c r="T65" s="4"/>
      <c r="U65" s="4"/>
      <c r="V65" s="4"/>
      <c r="W65" s="4"/>
      <c r="X65" s="4"/>
      <c r="Y65" s="4"/>
      <c r="Z65" s="1"/>
      <c r="AA65" s="52"/>
      <c r="AB65" s="58"/>
      <c r="AC65" s="59"/>
      <c r="AD65" s="58"/>
      <c r="AE65" s="58"/>
      <c r="AF65" s="55"/>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row>
    <row r="66" spans="1:75" ht="12.75" customHeight="1">
      <c r="A66" s="4"/>
      <c r="B66" s="4"/>
      <c r="C66" s="4"/>
      <c r="D66" s="4"/>
      <c r="E66" s="4"/>
      <c r="F66" s="4"/>
      <c r="G66" s="4"/>
      <c r="H66" s="4"/>
      <c r="I66" s="4"/>
      <c r="J66" s="4"/>
      <c r="K66" s="4"/>
      <c r="L66" s="4"/>
      <c r="M66" s="4"/>
      <c r="N66" s="4"/>
      <c r="O66" s="4"/>
      <c r="P66" s="4"/>
      <c r="Q66" s="4"/>
      <c r="R66" s="4"/>
      <c r="S66" s="4"/>
      <c r="T66" s="4"/>
      <c r="U66" s="4"/>
      <c r="V66" s="4"/>
      <c r="W66" s="4"/>
      <c r="X66" s="4"/>
      <c r="Y66" s="4"/>
      <c r="Z66" s="1"/>
      <c r="AA66" s="52"/>
      <c r="AB66" s="58"/>
      <c r="AC66" s="59"/>
      <c r="AD66" s="58"/>
      <c r="AE66" s="58"/>
      <c r="AF66" s="55"/>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row>
    <row r="67" spans="1:75" ht="12.75" customHeight="1">
      <c r="A67" s="4"/>
      <c r="B67" s="4"/>
      <c r="C67" s="4"/>
      <c r="D67" s="4"/>
      <c r="E67" s="4"/>
      <c r="F67" s="4"/>
      <c r="G67" s="4"/>
      <c r="H67" s="4"/>
      <c r="I67" s="4"/>
      <c r="J67" s="4"/>
      <c r="K67" s="4"/>
      <c r="L67" s="4"/>
      <c r="M67" s="4"/>
      <c r="N67" s="4"/>
      <c r="O67" s="4"/>
      <c r="P67" s="4"/>
      <c r="Q67" s="4"/>
      <c r="R67" s="4"/>
      <c r="S67" s="4"/>
      <c r="T67" s="4"/>
      <c r="U67" s="4"/>
      <c r="V67" s="4"/>
      <c r="W67" s="4"/>
      <c r="X67" s="4"/>
      <c r="Y67" s="4"/>
      <c r="Z67" s="1"/>
      <c r="AA67" s="52"/>
      <c r="AB67" s="58"/>
      <c r="AC67" s="59"/>
      <c r="AD67" s="58"/>
      <c r="AE67" s="58"/>
      <c r="AF67" s="55"/>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75" ht="12.75" customHeight="1">
      <c r="A68" s="4"/>
      <c r="B68" s="4"/>
      <c r="C68" s="4"/>
      <c r="D68" s="4"/>
      <c r="E68" s="4"/>
      <c r="F68" s="4"/>
      <c r="G68" s="4"/>
      <c r="H68" s="4"/>
      <c r="I68" s="4"/>
      <c r="J68" s="4"/>
      <c r="K68" s="4"/>
      <c r="L68" s="4"/>
      <c r="M68" s="4"/>
      <c r="N68" s="4"/>
      <c r="O68" s="4"/>
      <c r="P68" s="4"/>
      <c r="Q68" s="4"/>
      <c r="R68" s="4"/>
      <c r="S68" s="4"/>
      <c r="T68" s="4"/>
      <c r="U68" s="4"/>
      <c r="V68" s="4"/>
      <c r="W68" s="4"/>
      <c r="X68" s="4"/>
      <c r="Y68" s="4"/>
      <c r="Z68" s="1"/>
      <c r="AA68" s="52"/>
      <c r="AB68" s="58"/>
      <c r="AC68" s="59"/>
      <c r="AD68" s="58"/>
      <c r="AE68" s="58"/>
      <c r="AF68" s="55"/>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75" ht="12.75" customHeight="1">
      <c r="A69" s="4"/>
      <c r="B69" s="4"/>
      <c r="C69" s="4"/>
      <c r="D69" s="4"/>
      <c r="E69" s="4"/>
      <c r="F69" s="4"/>
      <c r="G69" s="4"/>
      <c r="H69" s="4"/>
      <c r="I69" s="4"/>
      <c r="J69" s="4"/>
      <c r="K69" s="4"/>
      <c r="L69" s="4"/>
      <c r="M69" s="4"/>
      <c r="N69" s="4"/>
      <c r="O69" s="4"/>
      <c r="P69" s="4"/>
      <c r="Q69" s="4"/>
      <c r="R69" s="4"/>
      <c r="S69" s="4"/>
      <c r="T69" s="4"/>
      <c r="U69" s="4"/>
      <c r="V69" s="4"/>
      <c r="W69" s="4"/>
      <c r="X69" s="4"/>
      <c r="Y69" s="4"/>
      <c r="Z69" s="1"/>
      <c r="AA69" s="52"/>
      <c r="AB69" s="58"/>
      <c r="AC69" s="59"/>
      <c r="AD69" s="58"/>
      <c r="AE69" s="58"/>
      <c r="AF69" s="55"/>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75" ht="12.75" customHeight="1">
      <c r="A70" s="4"/>
      <c r="B70" s="4"/>
      <c r="C70" s="4"/>
      <c r="D70" s="4"/>
      <c r="E70" s="4"/>
      <c r="F70" s="4"/>
      <c r="G70" s="4"/>
      <c r="H70" s="4"/>
      <c r="I70" s="4"/>
      <c r="J70" s="4"/>
      <c r="K70" s="4"/>
      <c r="L70" s="4"/>
      <c r="M70" s="4"/>
      <c r="N70" s="4"/>
      <c r="O70" s="4"/>
      <c r="P70" s="4"/>
      <c r="Q70" s="4"/>
      <c r="R70" s="4"/>
      <c r="S70" s="4"/>
      <c r="T70" s="4"/>
      <c r="U70" s="4"/>
      <c r="V70" s="4"/>
      <c r="W70" s="4"/>
      <c r="X70" s="4"/>
      <c r="Y70" s="4"/>
      <c r="Z70" s="1"/>
      <c r="AA70" s="52"/>
      <c r="AB70" s="58"/>
      <c r="AC70" s="59"/>
      <c r="AD70" s="58"/>
      <c r="AE70" s="58"/>
      <c r="AF70" s="55"/>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row>
    <row r="71" spans="1:75" ht="12.75" customHeight="1">
      <c r="A71" s="4"/>
      <c r="B71" s="4"/>
      <c r="C71" s="4"/>
      <c r="D71" s="4"/>
      <c r="E71" s="4"/>
      <c r="F71" s="4"/>
      <c r="G71" s="4"/>
      <c r="H71" s="4"/>
      <c r="I71" s="4"/>
      <c r="J71" s="4"/>
      <c r="K71" s="4"/>
      <c r="L71" s="4"/>
      <c r="M71" s="4"/>
      <c r="N71" s="4"/>
      <c r="O71" s="4"/>
      <c r="P71" s="4"/>
      <c r="Q71" s="4"/>
      <c r="R71" s="4"/>
      <c r="S71" s="4"/>
      <c r="T71" s="4"/>
      <c r="U71" s="4"/>
      <c r="V71" s="4"/>
      <c r="W71" s="4"/>
      <c r="X71" s="4"/>
      <c r="Y71" s="4"/>
      <c r="Z71" s="1"/>
      <c r="AA71" s="52"/>
      <c r="AB71" s="58"/>
      <c r="AC71" s="59"/>
      <c r="AD71" s="58"/>
      <c r="AE71" s="58"/>
      <c r="AF71" s="55"/>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row>
    <row r="72" spans="1:75" ht="12.75" customHeight="1">
      <c r="A72" s="4"/>
      <c r="B72" s="4"/>
      <c r="C72" s="4"/>
      <c r="D72" s="4"/>
      <c r="E72" s="4"/>
      <c r="F72" s="4"/>
      <c r="G72" s="4"/>
      <c r="H72" s="4"/>
      <c r="I72" s="4"/>
      <c r="J72" s="4"/>
      <c r="K72" s="4"/>
      <c r="L72" s="4"/>
      <c r="M72" s="4"/>
      <c r="N72" s="4"/>
      <c r="O72" s="4"/>
      <c r="P72" s="4"/>
      <c r="Q72" s="4"/>
      <c r="R72" s="4"/>
      <c r="S72" s="4"/>
      <c r="T72" s="4"/>
      <c r="U72" s="4"/>
      <c r="V72" s="4"/>
      <c r="W72" s="4"/>
      <c r="X72" s="4"/>
      <c r="Y72" s="4"/>
      <c r="Z72" s="1"/>
      <c r="AA72" s="52"/>
      <c r="AB72" s="58"/>
      <c r="AC72" s="59"/>
      <c r="AD72" s="58"/>
      <c r="AE72" s="58"/>
      <c r="AF72" s="55"/>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row>
    <row r="73" spans="1:75" ht="12.75" customHeight="1">
      <c r="A73" s="4"/>
      <c r="B73" s="4"/>
      <c r="C73" s="4"/>
      <c r="D73" s="4"/>
      <c r="E73" s="4"/>
      <c r="F73" s="4"/>
      <c r="G73" s="4"/>
      <c r="H73" s="4"/>
      <c r="I73" s="4"/>
      <c r="J73" s="4"/>
      <c r="K73" s="4"/>
      <c r="L73" s="4"/>
      <c r="M73" s="4"/>
      <c r="N73" s="4"/>
      <c r="O73" s="4"/>
      <c r="P73" s="4"/>
      <c r="Q73" s="4"/>
      <c r="R73" s="4"/>
      <c r="S73" s="4"/>
      <c r="T73" s="4"/>
      <c r="U73" s="4"/>
      <c r="V73" s="4"/>
      <c r="W73" s="4"/>
      <c r="X73" s="4"/>
      <c r="Y73" s="4"/>
      <c r="Z73" s="1"/>
      <c r="AA73" s="52"/>
      <c r="AB73" s="58"/>
      <c r="AC73" s="59"/>
      <c r="AD73" s="58"/>
      <c r="AE73" s="58"/>
      <c r="AF73" s="55"/>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row>
    <row r="74" spans="1:75" ht="12.75" customHeight="1">
      <c r="A74" s="4"/>
      <c r="B74" s="4"/>
      <c r="C74" s="4"/>
      <c r="D74" s="4"/>
      <c r="E74" s="4"/>
      <c r="F74" s="4"/>
      <c r="G74" s="4"/>
      <c r="H74" s="4"/>
      <c r="I74" s="4"/>
      <c r="J74" s="4"/>
      <c r="K74" s="4"/>
      <c r="L74" s="4"/>
      <c r="M74" s="4"/>
      <c r="N74" s="4"/>
      <c r="O74" s="4"/>
      <c r="P74" s="4"/>
      <c r="Q74" s="4"/>
      <c r="R74" s="4"/>
      <c r="S74" s="4"/>
      <c r="T74" s="4"/>
      <c r="U74" s="4"/>
      <c r="V74" s="4"/>
      <c r="W74" s="4"/>
      <c r="X74" s="4"/>
      <c r="Y74" s="4"/>
      <c r="Z74" s="1"/>
      <c r="AA74" s="52"/>
      <c r="AB74" s="58"/>
      <c r="AC74" s="59"/>
      <c r="AD74" s="58"/>
      <c r="AE74" s="58"/>
      <c r="AF74" s="55"/>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row>
    <row r="75" spans="1:75" ht="12.75" customHeight="1">
      <c r="A75" s="4"/>
      <c r="B75" s="4"/>
      <c r="C75" s="4"/>
      <c r="D75" s="4"/>
      <c r="E75" s="4"/>
      <c r="F75" s="4"/>
      <c r="G75" s="4"/>
      <c r="H75" s="4"/>
      <c r="I75" s="4"/>
      <c r="J75" s="4"/>
      <c r="K75" s="4"/>
      <c r="L75" s="4"/>
      <c r="M75" s="4"/>
      <c r="N75" s="4"/>
      <c r="O75" s="4"/>
      <c r="P75" s="4"/>
      <c r="Q75" s="4"/>
      <c r="R75" s="4"/>
      <c r="S75" s="4"/>
      <c r="T75" s="4"/>
      <c r="U75" s="4"/>
      <c r="V75" s="4"/>
      <c r="W75" s="4"/>
      <c r="X75" s="4"/>
      <c r="Y75" s="4"/>
      <c r="Z75" s="1"/>
      <c r="AA75" s="52"/>
      <c r="AB75" s="58"/>
      <c r="AC75" s="59"/>
      <c r="AD75" s="58"/>
      <c r="AE75" s="58"/>
      <c r="AF75" s="55"/>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row>
    <row r="76" spans="1:75" ht="12.75" customHeight="1">
      <c r="A76" s="4"/>
      <c r="B76" s="4"/>
      <c r="C76" s="4"/>
      <c r="D76" s="4"/>
      <c r="E76" s="4"/>
      <c r="F76" s="4"/>
      <c r="G76" s="4"/>
      <c r="H76" s="4"/>
      <c r="I76" s="4"/>
      <c r="J76" s="4"/>
      <c r="K76" s="4"/>
      <c r="L76" s="4"/>
      <c r="M76" s="4"/>
      <c r="N76" s="4"/>
      <c r="O76" s="4"/>
      <c r="P76" s="4"/>
      <c r="Q76" s="4"/>
      <c r="R76" s="4"/>
      <c r="S76" s="4"/>
      <c r="T76" s="4"/>
      <c r="U76" s="4"/>
      <c r="V76" s="4"/>
      <c r="W76" s="4"/>
      <c r="X76" s="4"/>
      <c r="Y76" s="4"/>
      <c r="Z76" s="1"/>
      <c r="AA76" s="52"/>
      <c r="AB76" s="58"/>
      <c r="AC76" s="59"/>
      <c r="AD76" s="58"/>
      <c r="AE76" s="58"/>
      <c r="AF76" s="55"/>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row>
    <row r="77" spans="1:75" ht="12.75" customHeight="1">
      <c r="A77" s="4"/>
      <c r="B77" s="4"/>
      <c r="C77" s="4"/>
      <c r="D77" s="4"/>
      <c r="E77" s="4"/>
      <c r="F77" s="4"/>
      <c r="G77" s="4"/>
      <c r="H77" s="4"/>
      <c r="I77" s="4"/>
      <c r="J77" s="4"/>
      <c r="K77" s="4"/>
      <c r="L77" s="4"/>
      <c r="M77" s="4"/>
      <c r="N77" s="4"/>
      <c r="O77" s="4"/>
      <c r="P77" s="4"/>
      <c r="Q77" s="4"/>
      <c r="R77" s="4"/>
      <c r="S77" s="4"/>
      <c r="T77" s="4"/>
      <c r="U77" s="4"/>
      <c r="V77" s="4"/>
      <c r="W77" s="4"/>
      <c r="X77" s="4"/>
      <c r="Y77" s="4"/>
      <c r="Z77" s="1"/>
      <c r="AA77" s="52"/>
      <c r="AB77" s="58"/>
      <c r="AC77" s="59"/>
      <c r="AD77" s="58"/>
      <c r="AE77" s="58"/>
      <c r="AF77" s="55"/>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row>
    <row r="78" spans="1:75" ht="12.75" customHeight="1">
      <c r="A78" s="4"/>
      <c r="B78" s="4"/>
      <c r="C78" s="4"/>
      <c r="D78" s="4"/>
      <c r="E78" s="4"/>
      <c r="F78" s="4"/>
      <c r="G78" s="4"/>
      <c r="H78" s="4"/>
      <c r="I78" s="4"/>
      <c r="J78" s="4"/>
      <c r="K78" s="4"/>
      <c r="L78" s="4"/>
      <c r="M78" s="4"/>
      <c r="N78" s="4"/>
      <c r="O78" s="4"/>
      <c r="P78" s="4"/>
      <c r="Q78" s="4"/>
      <c r="R78" s="4"/>
      <c r="S78" s="4"/>
      <c r="T78" s="4"/>
      <c r="U78" s="4"/>
      <c r="V78" s="4"/>
      <c r="W78" s="4"/>
      <c r="X78" s="4"/>
      <c r="Y78" s="4"/>
      <c r="Z78" s="1"/>
      <c r="AA78" s="52"/>
      <c r="AB78" s="58"/>
      <c r="AC78" s="59"/>
      <c r="AD78" s="58"/>
      <c r="AE78" s="58"/>
      <c r="AF78" s="55"/>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row>
    <row r="79" spans="1:75" ht="12.75" customHeight="1">
      <c r="A79" s="4"/>
      <c r="B79" s="4"/>
      <c r="C79" s="4"/>
      <c r="D79" s="4"/>
      <c r="E79" s="4"/>
      <c r="F79" s="4"/>
      <c r="G79" s="4"/>
      <c r="H79" s="4"/>
      <c r="I79" s="4"/>
      <c r="J79" s="4"/>
      <c r="K79" s="4"/>
      <c r="L79" s="4"/>
      <c r="M79" s="4"/>
      <c r="N79" s="4"/>
      <c r="O79" s="4"/>
      <c r="P79" s="4"/>
      <c r="Q79" s="4"/>
      <c r="R79" s="4"/>
      <c r="S79" s="4"/>
      <c r="T79" s="4"/>
      <c r="U79" s="4"/>
      <c r="V79" s="4"/>
      <c r="W79" s="4"/>
      <c r="X79" s="4"/>
      <c r="Y79" s="4"/>
      <c r="Z79" s="1"/>
      <c r="AA79" s="52"/>
      <c r="AB79" s="58"/>
      <c r="AC79" s="59"/>
      <c r="AD79" s="58"/>
      <c r="AE79" s="58"/>
      <c r="AF79" s="55"/>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row>
    <row r="80" spans="1:75" ht="12.75" customHeight="1">
      <c r="A80" s="4"/>
      <c r="B80" s="4"/>
      <c r="C80" s="4"/>
      <c r="D80" s="4"/>
      <c r="E80" s="4"/>
      <c r="F80" s="4"/>
      <c r="G80" s="4"/>
      <c r="H80" s="4"/>
      <c r="I80" s="4"/>
      <c r="J80" s="4"/>
      <c r="K80" s="4"/>
      <c r="L80" s="4"/>
      <c r="M80" s="4"/>
      <c r="N80" s="4"/>
      <c r="O80" s="4"/>
      <c r="P80" s="4"/>
      <c r="Q80" s="4"/>
      <c r="R80" s="4"/>
      <c r="S80" s="4"/>
      <c r="T80" s="4"/>
      <c r="U80" s="4"/>
      <c r="V80" s="4"/>
      <c r="W80" s="4"/>
      <c r="X80" s="4"/>
      <c r="Y80" s="4"/>
      <c r="Z80" s="1"/>
      <c r="AA80" s="52"/>
      <c r="AB80" s="58"/>
      <c r="AC80" s="59"/>
      <c r="AD80" s="58"/>
      <c r="AE80" s="58"/>
      <c r="AF80" s="55"/>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row>
    <row r="81" spans="1:75" ht="12.75" customHeight="1">
      <c r="A81" s="4"/>
      <c r="B81" s="4"/>
      <c r="C81" s="4"/>
      <c r="D81" s="4"/>
      <c r="E81" s="4"/>
      <c r="F81" s="4"/>
      <c r="G81" s="4"/>
      <c r="H81" s="4"/>
      <c r="I81" s="4"/>
      <c r="J81" s="4"/>
      <c r="K81" s="4"/>
      <c r="L81" s="4"/>
      <c r="M81" s="4"/>
      <c r="N81" s="4"/>
      <c r="O81" s="4"/>
      <c r="P81" s="4"/>
      <c r="Q81" s="4"/>
      <c r="R81" s="4"/>
      <c r="S81" s="4"/>
      <c r="T81" s="4"/>
      <c r="U81" s="4"/>
      <c r="V81" s="4"/>
      <c r="W81" s="4"/>
      <c r="X81" s="4"/>
      <c r="Y81" s="4"/>
      <c r="Z81" s="1"/>
      <c r="AA81" s="52"/>
      <c r="AB81" s="58"/>
      <c r="AC81" s="59"/>
      <c r="AD81" s="58"/>
      <c r="AE81" s="58"/>
      <c r="AF81" s="55"/>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row>
    <row r="82" spans="1:75" ht="12.75" customHeight="1">
      <c r="A82" s="4"/>
      <c r="B82" s="4"/>
      <c r="C82" s="4"/>
      <c r="D82" s="4"/>
      <c r="E82" s="4"/>
      <c r="F82" s="4"/>
      <c r="G82" s="4"/>
      <c r="H82" s="4"/>
      <c r="I82" s="4"/>
      <c r="J82" s="4"/>
      <c r="K82" s="4"/>
      <c r="L82" s="4"/>
      <c r="M82" s="4"/>
      <c r="N82" s="4"/>
      <c r="O82" s="4"/>
      <c r="P82" s="4"/>
      <c r="Q82" s="4"/>
      <c r="R82" s="4"/>
      <c r="S82" s="4"/>
      <c r="T82" s="4"/>
      <c r="U82" s="4"/>
      <c r="V82" s="4"/>
      <c r="W82" s="4"/>
      <c r="X82" s="4"/>
      <c r="Y82" s="4"/>
      <c r="Z82" s="1"/>
      <c r="AA82" s="52"/>
      <c r="AB82" s="58"/>
      <c r="AC82" s="59"/>
      <c r="AD82" s="58"/>
      <c r="AE82" s="58"/>
      <c r="AF82" s="55"/>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row>
    <row r="83" spans="1:75" ht="12.75" customHeight="1">
      <c r="A83" s="4"/>
      <c r="B83" s="4"/>
      <c r="C83" s="4"/>
      <c r="D83" s="4"/>
      <c r="E83" s="4"/>
      <c r="F83" s="4"/>
      <c r="G83" s="4"/>
      <c r="H83" s="4"/>
      <c r="I83" s="4"/>
      <c r="J83" s="4"/>
      <c r="K83" s="4"/>
      <c r="L83" s="4"/>
      <c r="M83" s="4"/>
      <c r="N83" s="4"/>
      <c r="O83" s="4"/>
      <c r="P83" s="4"/>
      <c r="Q83" s="4"/>
      <c r="R83" s="4"/>
      <c r="S83" s="4"/>
      <c r="T83" s="4"/>
      <c r="U83" s="4"/>
      <c r="V83" s="4"/>
      <c r="W83" s="4"/>
      <c r="X83" s="4"/>
      <c r="Y83" s="4"/>
      <c r="Z83" s="1"/>
      <c r="AA83" s="52"/>
      <c r="AB83" s="58"/>
      <c r="AC83" s="59"/>
      <c r="AD83" s="58"/>
      <c r="AE83" s="58"/>
      <c r="AF83" s="55"/>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row>
    <row r="84" spans="1:75" ht="12.75" customHeight="1">
      <c r="A84" s="4"/>
      <c r="B84" s="4"/>
      <c r="C84" s="4"/>
      <c r="D84" s="4"/>
      <c r="E84" s="4"/>
      <c r="F84" s="4"/>
      <c r="G84" s="4"/>
      <c r="H84" s="4"/>
      <c r="I84" s="4"/>
      <c r="J84" s="4"/>
      <c r="K84" s="4"/>
      <c r="L84" s="4"/>
      <c r="M84" s="4"/>
      <c r="N84" s="4"/>
      <c r="O84" s="4"/>
      <c r="P84" s="4"/>
      <c r="Q84" s="4"/>
      <c r="R84" s="4"/>
      <c r="S84" s="4"/>
      <c r="T84" s="4"/>
      <c r="U84" s="4"/>
      <c r="V84" s="4"/>
      <c r="W84" s="4"/>
      <c r="X84" s="4"/>
      <c r="Y84" s="4"/>
      <c r="Z84" s="1"/>
      <c r="AA84" s="52"/>
      <c r="AB84" s="58"/>
      <c r="AC84" s="59"/>
      <c r="AD84" s="58"/>
      <c r="AE84" s="58"/>
      <c r="AF84" s="55"/>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row>
    <row r="85" spans="1:75" ht="12.75" customHeight="1">
      <c r="A85" s="4"/>
      <c r="B85" s="4"/>
      <c r="C85" s="4"/>
      <c r="D85" s="4"/>
      <c r="E85" s="4"/>
      <c r="F85" s="4"/>
      <c r="G85" s="4"/>
      <c r="H85" s="4"/>
      <c r="I85" s="4"/>
      <c r="J85" s="4"/>
      <c r="K85" s="4"/>
      <c r="L85" s="4"/>
      <c r="M85" s="4"/>
      <c r="N85" s="4"/>
      <c r="O85" s="4"/>
      <c r="P85" s="4"/>
      <c r="Q85" s="4"/>
      <c r="R85" s="4"/>
      <c r="S85" s="4"/>
      <c r="T85" s="4"/>
      <c r="U85" s="4"/>
      <c r="V85" s="4"/>
      <c r="W85" s="4"/>
      <c r="X85" s="4"/>
      <c r="Y85" s="4"/>
      <c r="Z85" s="1"/>
      <c r="AA85" s="52"/>
      <c r="AB85" s="58"/>
      <c r="AC85" s="59"/>
      <c r="AD85" s="58"/>
      <c r="AE85" s="58"/>
      <c r="AF85" s="55"/>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row>
    <row r="86" spans="1:75" ht="12.75" customHeight="1">
      <c r="A86" s="4"/>
      <c r="B86" s="4"/>
      <c r="C86" s="4"/>
      <c r="D86" s="4"/>
      <c r="E86" s="4"/>
      <c r="F86" s="4"/>
      <c r="G86" s="4"/>
      <c r="H86" s="4"/>
      <c r="I86" s="4"/>
      <c r="J86" s="4"/>
      <c r="K86" s="4"/>
      <c r="L86" s="4"/>
      <c r="M86" s="4"/>
      <c r="N86" s="4"/>
      <c r="O86" s="4"/>
      <c r="P86" s="4"/>
      <c r="Q86" s="4"/>
      <c r="R86" s="4"/>
      <c r="S86" s="4"/>
      <c r="T86" s="4"/>
      <c r="U86" s="4"/>
      <c r="V86" s="4"/>
      <c r="W86" s="4"/>
      <c r="X86" s="4"/>
      <c r="Y86" s="4"/>
      <c r="Z86" s="1"/>
      <c r="AA86" s="52"/>
      <c r="AB86" s="58"/>
      <c r="AC86" s="59"/>
      <c r="AD86" s="58"/>
      <c r="AE86" s="58"/>
      <c r="AF86" s="55"/>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row>
    <row r="87" spans="1:75" ht="12.75" customHeight="1">
      <c r="A87" s="4"/>
      <c r="B87" s="4"/>
      <c r="C87" s="4"/>
      <c r="D87" s="4"/>
      <c r="E87" s="4"/>
      <c r="F87" s="4"/>
      <c r="G87" s="4"/>
      <c r="H87" s="4"/>
      <c r="I87" s="4"/>
      <c r="J87" s="4"/>
      <c r="K87" s="4"/>
      <c r="L87" s="4"/>
      <c r="M87" s="4"/>
      <c r="N87" s="4"/>
      <c r="O87" s="4"/>
      <c r="P87" s="4"/>
      <c r="Q87" s="4"/>
      <c r="R87" s="4"/>
      <c r="S87" s="4"/>
      <c r="T87" s="4"/>
      <c r="U87" s="4"/>
      <c r="V87" s="4"/>
      <c r="W87" s="4"/>
      <c r="X87" s="4"/>
      <c r="Y87" s="4"/>
      <c r="Z87" s="1"/>
      <c r="AA87" s="52"/>
      <c r="AB87" s="58"/>
      <c r="AC87" s="59"/>
      <c r="AD87" s="58"/>
      <c r="AE87" s="58"/>
      <c r="AF87" s="55"/>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row>
    <row r="88" spans="1:75" ht="12.75" customHeight="1">
      <c r="A88" s="4"/>
      <c r="B88" s="4"/>
      <c r="C88" s="4"/>
      <c r="D88" s="4"/>
      <c r="E88" s="4"/>
      <c r="F88" s="4"/>
      <c r="G88" s="4"/>
      <c r="H88" s="4"/>
      <c r="I88" s="4"/>
      <c r="J88" s="4"/>
      <c r="K88" s="4"/>
      <c r="L88" s="4"/>
      <c r="M88" s="4"/>
      <c r="N88" s="4"/>
      <c r="O88" s="4"/>
      <c r="P88" s="4"/>
      <c r="Q88" s="4"/>
      <c r="R88" s="4"/>
      <c r="S88" s="4"/>
      <c r="T88" s="4"/>
      <c r="U88" s="4"/>
      <c r="V88" s="4"/>
      <c r="W88" s="4"/>
      <c r="X88" s="4"/>
      <c r="Y88" s="4"/>
      <c r="Z88" s="1"/>
      <c r="AA88" s="52"/>
      <c r="AB88" s="58"/>
      <c r="AC88" s="59"/>
      <c r="AD88" s="58"/>
      <c r="AE88" s="58"/>
      <c r="AF88" s="55"/>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row>
    <row r="89" spans="1:75" ht="12.75" customHeight="1">
      <c r="A89" s="4"/>
      <c r="B89" s="4"/>
      <c r="C89" s="4"/>
      <c r="D89" s="4"/>
      <c r="E89" s="4"/>
      <c r="F89" s="4"/>
      <c r="G89" s="4"/>
      <c r="H89" s="4"/>
      <c r="I89" s="4"/>
      <c r="J89" s="4"/>
      <c r="K89" s="4"/>
      <c r="L89" s="4"/>
      <c r="M89" s="4"/>
      <c r="N89" s="4"/>
      <c r="O89" s="4"/>
      <c r="P89" s="4"/>
      <c r="Q89" s="4"/>
      <c r="R89" s="4"/>
      <c r="S89" s="4"/>
      <c r="T89" s="4"/>
      <c r="U89" s="4"/>
      <c r="V89" s="4"/>
      <c r="W89" s="4"/>
      <c r="X89" s="4"/>
      <c r="Y89" s="4"/>
      <c r="Z89" s="1"/>
      <c r="AA89" s="52"/>
      <c r="AB89" s="58"/>
      <c r="AC89" s="59"/>
      <c r="AD89" s="58"/>
      <c r="AE89" s="58"/>
      <c r="AF89" s="55"/>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row>
    <row r="90" spans="1:75" ht="12.75" customHeight="1">
      <c r="A90" s="4"/>
      <c r="B90" s="4"/>
      <c r="C90" s="4"/>
      <c r="D90" s="4"/>
      <c r="E90" s="4"/>
      <c r="F90" s="4"/>
      <c r="G90" s="4"/>
      <c r="H90" s="4"/>
      <c r="I90" s="4"/>
      <c r="J90" s="4"/>
      <c r="K90" s="4"/>
      <c r="L90" s="4"/>
      <c r="M90" s="4"/>
      <c r="N90" s="4"/>
      <c r="O90" s="4"/>
      <c r="P90" s="4"/>
      <c r="Q90" s="4"/>
      <c r="R90" s="4"/>
      <c r="S90" s="4"/>
      <c r="T90" s="4"/>
      <c r="U90" s="4"/>
      <c r="V90" s="4"/>
      <c r="W90" s="4"/>
      <c r="X90" s="4"/>
      <c r="Y90" s="4"/>
      <c r="Z90" s="1"/>
      <c r="AA90" s="52"/>
      <c r="AB90" s="58"/>
      <c r="AC90" s="59"/>
      <c r="AD90" s="58"/>
      <c r="AE90" s="58"/>
      <c r="AF90" s="55"/>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row>
    <row r="91" spans="1:75" ht="12.75" customHeight="1">
      <c r="A91" s="4"/>
      <c r="B91" s="4"/>
      <c r="C91" s="4"/>
      <c r="D91" s="4"/>
      <c r="E91" s="4"/>
      <c r="F91" s="4"/>
      <c r="G91" s="4"/>
      <c r="H91" s="4"/>
      <c r="I91" s="4"/>
      <c r="J91" s="4"/>
      <c r="K91" s="4"/>
      <c r="L91" s="4"/>
      <c r="M91" s="4"/>
      <c r="N91" s="4"/>
      <c r="O91" s="4"/>
      <c r="P91" s="4"/>
      <c r="Q91" s="4"/>
      <c r="R91" s="4"/>
      <c r="S91" s="4"/>
      <c r="T91" s="4"/>
      <c r="U91" s="4"/>
      <c r="V91" s="4"/>
      <c r="W91" s="4"/>
      <c r="X91" s="4"/>
      <c r="Y91" s="4"/>
      <c r="Z91" s="1"/>
      <c r="AA91" s="52"/>
      <c r="AB91" s="58"/>
      <c r="AC91" s="59"/>
      <c r="AD91" s="58"/>
      <c r="AE91" s="58"/>
      <c r="AF91" s="55"/>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row>
    <row r="92" spans="1:75" ht="12.75" customHeight="1">
      <c r="A92" s="4"/>
      <c r="B92" s="4"/>
      <c r="C92" s="4"/>
      <c r="D92" s="4"/>
      <c r="E92" s="4"/>
      <c r="F92" s="4"/>
      <c r="G92" s="4"/>
      <c r="H92" s="4"/>
      <c r="I92" s="4"/>
      <c r="J92" s="4"/>
      <c r="K92" s="4"/>
      <c r="L92" s="4"/>
      <c r="M92" s="4"/>
      <c r="N92" s="4"/>
      <c r="O92" s="4"/>
      <c r="P92" s="4"/>
      <c r="Q92" s="4"/>
      <c r="R92" s="4"/>
      <c r="S92" s="4"/>
      <c r="T92" s="4"/>
      <c r="U92" s="4"/>
      <c r="V92" s="4"/>
      <c r="W92" s="4"/>
      <c r="X92" s="4"/>
      <c r="Y92" s="4"/>
      <c r="Z92" s="1"/>
      <c r="AA92" s="52"/>
      <c r="AB92" s="58"/>
      <c r="AC92" s="59"/>
      <c r="AD92" s="58"/>
      <c r="AE92" s="58"/>
      <c r="AF92" s="55"/>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row>
    <row r="93" spans="1:75" ht="12.75" customHeight="1">
      <c r="A93" s="4"/>
      <c r="B93" s="4"/>
      <c r="C93" s="4"/>
      <c r="D93" s="4"/>
      <c r="E93" s="4"/>
      <c r="F93" s="4"/>
      <c r="G93" s="4"/>
      <c r="H93" s="4"/>
      <c r="I93" s="4"/>
      <c r="J93" s="4"/>
      <c r="K93" s="4"/>
      <c r="L93" s="4"/>
      <c r="M93" s="4"/>
      <c r="N93" s="4"/>
      <c r="O93" s="4"/>
      <c r="P93" s="4"/>
      <c r="Q93" s="4"/>
      <c r="R93" s="4"/>
      <c r="S93" s="4"/>
      <c r="T93" s="4"/>
      <c r="U93" s="4"/>
      <c r="V93" s="4"/>
      <c r="W93" s="4"/>
      <c r="X93" s="4"/>
      <c r="Y93" s="4"/>
      <c r="Z93" s="1"/>
      <c r="AA93" s="52"/>
      <c r="AB93" s="58"/>
      <c r="AC93" s="59"/>
      <c r="AD93" s="58"/>
      <c r="AE93" s="58"/>
      <c r="AF93" s="55"/>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row>
    <row r="94" spans="1:75" ht="12.75" customHeight="1">
      <c r="A94" s="4"/>
      <c r="B94" s="4"/>
      <c r="C94" s="4"/>
      <c r="D94" s="4"/>
      <c r="E94" s="4"/>
      <c r="F94" s="4"/>
      <c r="G94" s="4"/>
      <c r="H94" s="4"/>
      <c r="I94" s="4"/>
      <c r="J94" s="4"/>
      <c r="K94" s="4"/>
      <c r="L94" s="4"/>
      <c r="M94" s="4"/>
      <c r="N94" s="4"/>
      <c r="O94" s="4"/>
      <c r="P94" s="4"/>
      <c r="Q94" s="4"/>
      <c r="R94" s="4"/>
      <c r="S94" s="4"/>
      <c r="T94" s="4"/>
      <c r="U94" s="4"/>
      <c r="V94" s="4"/>
      <c r="W94" s="4"/>
      <c r="X94" s="4"/>
      <c r="Y94" s="4"/>
      <c r="Z94" s="1"/>
      <c r="AA94" s="52"/>
      <c r="AB94" s="58"/>
      <c r="AC94" s="59"/>
      <c r="AD94" s="58"/>
      <c r="AE94" s="58"/>
      <c r="AF94" s="55"/>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row>
    <row r="95" spans="1:75" ht="12.75" customHeight="1">
      <c r="A95" s="4"/>
      <c r="B95" s="4"/>
      <c r="C95" s="4"/>
      <c r="D95" s="4"/>
      <c r="E95" s="4"/>
      <c r="F95" s="4"/>
      <c r="G95" s="4"/>
      <c r="H95" s="4"/>
      <c r="I95" s="4"/>
      <c r="J95" s="4"/>
      <c r="K95" s="4"/>
      <c r="L95" s="4"/>
      <c r="M95" s="4"/>
      <c r="N95" s="4"/>
      <c r="O95" s="4"/>
      <c r="P95" s="4"/>
      <c r="Q95" s="4"/>
      <c r="R95" s="4"/>
      <c r="S95" s="4"/>
      <c r="T95" s="4"/>
      <c r="U95" s="4"/>
      <c r="V95" s="4"/>
      <c r="W95" s="4"/>
      <c r="X95" s="4"/>
      <c r="Y95" s="4"/>
      <c r="Z95" s="1"/>
      <c r="AA95" s="52"/>
      <c r="AB95" s="58"/>
      <c r="AC95" s="59"/>
      <c r="AD95" s="58"/>
      <c r="AE95" s="58"/>
      <c r="AF95" s="55"/>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row>
    <row r="96" spans="1:75" ht="12.75" customHeight="1">
      <c r="A96" s="4"/>
      <c r="B96" s="4"/>
      <c r="C96" s="4"/>
      <c r="D96" s="4"/>
      <c r="E96" s="4"/>
      <c r="F96" s="4"/>
      <c r="G96" s="4"/>
      <c r="H96" s="4"/>
      <c r="I96" s="4"/>
      <c r="J96" s="4"/>
      <c r="K96" s="4"/>
      <c r="L96" s="4"/>
      <c r="M96" s="4"/>
      <c r="N96" s="4"/>
      <c r="O96" s="4"/>
      <c r="P96" s="4"/>
      <c r="Q96" s="4"/>
      <c r="R96" s="4"/>
      <c r="S96" s="4"/>
      <c r="T96" s="4"/>
      <c r="U96" s="4"/>
      <c r="V96" s="4"/>
      <c r="W96" s="4"/>
      <c r="X96" s="4"/>
      <c r="Y96" s="4"/>
      <c r="Z96" s="1"/>
      <c r="AA96" s="52"/>
      <c r="AB96" s="58"/>
      <c r="AC96" s="59"/>
      <c r="AD96" s="58"/>
      <c r="AE96" s="58"/>
      <c r="AF96" s="55"/>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row>
    <row r="97" spans="1:75" ht="12.75" customHeight="1">
      <c r="A97" s="4"/>
      <c r="B97" s="4"/>
      <c r="C97" s="4"/>
      <c r="D97" s="4"/>
      <c r="E97" s="4"/>
      <c r="F97" s="4"/>
      <c r="G97" s="4"/>
      <c r="H97" s="4"/>
      <c r="I97" s="4"/>
      <c r="J97" s="4"/>
      <c r="K97" s="4"/>
      <c r="L97" s="4"/>
      <c r="M97" s="4"/>
      <c r="N97" s="4"/>
      <c r="O97" s="4"/>
      <c r="P97" s="4"/>
      <c r="Q97" s="4"/>
      <c r="R97" s="4"/>
      <c r="S97" s="4"/>
      <c r="T97" s="4"/>
      <c r="U97" s="4"/>
      <c r="V97" s="4"/>
      <c r="W97" s="4"/>
      <c r="X97" s="4"/>
      <c r="Y97" s="4"/>
      <c r="Z97" s="1"/>
      <c r="AA97" s="52"/>
      <c r="AB97" s="58"/>
      <c r="AC97" s="59"/>
      <c r="AD97" s="58"/>
      <c r="AE97" s="58"/>
      <c r="AF97" s="55"/>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row>
    <row r="98" spans="1:75" ht="12.75" customHeight="1">
      <c r="A98" s="4"/>
      <c r="B98" s="4"/>
      <c r="C98" s="4"/>
      <c r="D98" s="4"/>
      <c r="E98" s="4"/>
      <c r="F98" s="4"/>
      <c r="G98" s="4"/>
      <c r="H98" s="4"/>
      <c r="I98" s="4"/>
      <c r="J98" s="4"/>
      <c r="K98" s="4"/>
      <c r="L98" s="4"/>
      <c r="M98" s="4"/>
      <c r="N98" s="4"/>
      <c r="O98" s="4"/>
      <c r="P98" s="4"/>
      <c r="Q98" s="4"/>
      <c r="R98" s="4"/>
      <c r="S98" s="4"/>
      <c r="T98" s="4"/>
      <c r="U98" s="4"/>
      <c r="V98" s="4"/>
      <c r="W98" s="4"/>
      <c r="X98" s="4"/>
      <c r="Y98" s="4"/>
      <c r="Z98" s="1"/>
      <c r="AA98" s="52"/>
      <c r="AB98" s="58"/>
      <c r="AC98" s="59"/>
      <c r="AD98" s="58"/>
      <c r="AE98" s="58"/>
      <c r="AF98" s="55"/>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row>
    <row r="99" spans="1:75" ht="12.75" customHeight="1">
      <c r="A99" s="4"/>
      <c r="B99" s="4"/>
      <c r="C99" s="4"/>
      <c r="D99" s="4"/>
      <c r="E99" s="4"/>
      <c r="F99" s="4"/>
      <c r="G99" s="4"/>
      <c r="H99" s="4"/>
      <c r="I99" s="4"/>
      <c r="J99" s="4"/>
      <c r="K99" s="4"/>
      <c r="L99" s="4"/>
      <c r="M99" s="4"/>
      <c r="N99" s="4"/>
      <c r="O99" s="4"/>
      <c r="P99" s="4"/>
      <c r="Q99" s="4"/>
      <c r="R99" s="4"/>
      <c r="S99" s="4"/>
      <c r="T99" s="4"/>
      <c r="U99" s="4"/>
      <c r="V99" s="4"/>
      <c r="W99" s="4"/>
      <c r="X99" s="4"/>
      <c r="Y99" s="4"/>
      <c r="Z99" s="1"/>
      <c r="AA99" s="52"/>
      <c r="AB99" s="58"/>
      <c r="AC99" s="59"/>
      <c r="AD99" s="58"/>
      <c r="AE99" s="58"/>
      <c r="AF99" s="55"/>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row>
    <row r="100" spans="1:75"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1"/>
      <c r="AA100" s="52"/>
      <c r="AB100" s="58"/>
      <c r="AC100" s="59"/>
      <c r="AD100" s="58"/>
      <c r="AE100" s="58"/>
      <c r="AF100" s="55"/>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75"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1"/>
      <c r="AA101" s="52"/>
      <c r="AB101" s="58"/>
      <c r="AC101" s="59"/>
      <c r="AD101" s="58"/>
      <c r="AE101" s="58"/>
      <c r="AF101" s="55"/>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75"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1"/>
      <c r="AA102" s="52"/>
      <c r="AB102" s="58"/>
      <c r="AC102" s="59"/>
      <c r="AD102" s="58"/>
      <c r="AE102" s="58"/>
      <c r="AF102" s="55"/>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75"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1"/>
      <c r="AA103" s="52"/>
      <c r="AB103" s="58"/>
      <c r="AC103" s="59"/>
      <c r="AD103" s="58"/>
      <c r="AE103" s="58"/>
      <c r="AF103" s="55"/>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75"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1"/>
      <c r="AA104" s="52"/>
      <c r="AB104" s="58"/>
      <c r="AC104" s="59"/>
      <c r="AD104" s="58"/>
      <c r="AE104" s="58"/>
      <c r="AF104" s="55"/>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row>
    <row r="105" spans="1:75"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1"/>
      <c r="AA105" s="52"/>
      <c r="AB105" s="58"/>
      <c r="AC105" s="59"/>
      <c r="AD105" s="58"/>
      <c r="AE105" s="58"/>
      <c r="AF105" s="55"/>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row>
    <row r="106" spans="1:75"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1"/>
      <c r="AA106" s="52"/>
      <c r="AB106" s="58"/>
      <c r="AC106" s="59"/>
      <c r="AD106" s="58"/>
      <c r="AE106" s="58"/>
      <c r="AF106" s="55"/>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row>
    <row r="107" spans="1:75"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1"/>
      <c r="AA107" s="52"/>
      <c r="AB107" s="58"/>
      <c r="AC107" s="59"/>
      <c r="AD107" s="58"/>
      <c r="AE107" s="58"/>
      <c r="AF107" s="55"/>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row>
    <row r="108" spans="1:75"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1"/>
      <c r="AA108" s="52"/>
      <c r="AB108" s="58"/>
      <c r="AC108" s="59"/>
      <c r="AD108" s="58"/>
      <c r="AE108" s="58"/>
      <c r="AF108" s="55"/>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row>
    <row r="109" spans="1:75"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1"/>
      <c r="AA109" s="52"/>
      <c r="AB109" s="58"/>
      <c r="AC109" s="59"/>
      <c r="AD109" s="58"/>
      <c r="AE109" s="58"/>
      <c r="AF109" s="55"/>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row>
    <row r="110" spans="1:75"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1"/>
      <c r="AA110" s="52"/>
      <c r="AB110" s="58"/>
      <c r="AC110" s="59"/>
      <c r="AD110" s="58"/>
      <c r="AE110" s="58"/>
      <c r="AF110" s="55"/>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row>
    <row r="111" spans="1:75"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1"/>
      <c r="AA111" s="52"/>
      <c r="AB111" s="58"/>
      <c r="AC111" s="59"/>
      <c r="AD111" s="58"/>
      <c r="AE111" s="58"/>
      <c r="AF111" s="55"/>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row>
    <row r="112" spans="1:75"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1"/>
      <c r="AA112" s="52"/>
      <c r="AB112" s="58"/>
      <c r="AC112" s="59"/>
      <c r="AD112" s="58"/>
      <c r="AE112" s="58"/>
      <c r="AF112" s="55"/>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row>
    <row r="113" spans="1:75"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1"/>
      <c r="AA113" s="52"/>
      <c r="AB113" s="58"/>
      <c r="AC113" s="59"/>
      <c r="AD113" s="58"/>
      <c r="AE113" s="58"/>
      <c r="AF113" s="55"/>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row>
    <row r="114" spans="1:75"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1"/>
      <c r="AA114" s="52"/>
      <c r="AB114" s="58"/>
      <c r="AC114" s="59"/>
      <c r="AD114" s="58"/>
      <c r="AE114" s="58"/>
      <c r="AF114" s="55"/>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75"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1"/>
      <c r="AA115" s="52"/>
      <c r="AB115" s="58"/>
      <c r="AC115" s="59"/>
      <c r="AD115" s="58"/>
      <c r="AE115" s="58"/>
      <c r="AF115" s="55"/>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75"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1"/>
      <c r="AA116" s="52"/>
      <c r="AB116" s="58"/>
      <c r="AC116" s="59"/>
      <c r="AD116" s="58"/>
      <c r="AE116" s="58"/>
      <c r="AF116" s="55"/>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75"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1"/>
      <c r="AA117" s="52"/>
      <c r="AB117" s="58"/>
      <c r="AC117" s="59"/>
      <c r="AD117" s="58"/>
      <c r="AE117" s="58"/>
      <c r="AF117" s="55"/>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75"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1"/>
      <c r="AA118" s="52"/>
      <c r="AB118" s="58"/>
      <c r="AC118" s="59"/>
      <c r="AD118" s="58"/>
      <c r="AE118" s="58"/>
      <c r="AF118" s="55"/>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row>
    <row r="119" spans="1:75"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1"/>
      <c r="AA119" s="52"/>
      <c r="AB119" s="58"/>
      <c r="AC119" s="59"/>
      <c r="AD119" s="58"/>
      <c r="AE119" s="58"/>
      <c r="AF119" s="55"/>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row>
    <row r="120" spans="1:75"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1"/>
      <c r="AA120" s="52"/>
      <c r="AB120" s="58"/>
      <c r="AC120" s="59"/>
      <c r="AD120" s="58"/>
      <c r="AE120" s="58"/>
      <c r="AF120" s="55"/>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row>
    <row r="121" spans="1:75"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1"/>
      <c r="AA121" s="52"/>
      <c r="AB121" s="58"/>
      <c r="AC121" s="59"/>
      <c r="AD121" s="58"/>
      <c r="AE121" s="58"/>
      <c r="AF121" s="55"/>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row>
    <row r="122" spans="1:75"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1"/>
      <c r="AA122" s="52"/>
      <c r="AB122" s="58"/>
      <c r="AC122" s="59"/>
      <c r="AD122" s="58"/>
      <c r="AE122" s="58"/>
      <c r="AF122" s="55"/>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row>
    <row r="123" spans="1:75"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1"/>
      <c r="AA123" s="52"/>
      <c r="AB123" s="58"/>
      <c r="AC123" s="59"/>
      <c r="AD123" s="58"/>
      <c r="AE123" s="58"/>
      <c r="AF123" s="55"/>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75"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1"/>
      <c r="AA124" s="52"/>
      <c r="AB124" s="58"/>
      <c r="AC124" s="59"/>
      <c r="AD124" s="58"/>
      <c r="AE124" s="58"/>
      <c r="AF124" s="55"/>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75"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1"/>
      <c r="AA125" s="52"/>
      <c r="AB125" s="58"/>
      <c r="AC125" s="59"/>
      <c r="AD125" s="58"/>
      <c r="AE125" s="58"/>
      <c r="AF125" s="55"/>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row>
    <row r="126" spans="1:75"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1"/>
      <c r="AA126" s="52"/>
      <c r="AB126" s="58"/>
      <c r="AC126" s="59"/>
      <c r="AD126" s="58"/>
      <c r="AE126" s="58"/>
      <c r="AF126" s="55"/>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row>
    <row r="127" spans="1:75"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1"/>
      <c r="AA127" s="52"/>
      <c r="AB127" s="58"/>
      <c r="AC127" s="59"/>
      <c r="AD127" s="58"/>
      <c r="AE127" s="58"/>
      <c r="AF127" s="55"/>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row>
    <row r="128" spans="1:75"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1"/>
      <c r="AA128" s="52"/>
      <c r="AB128" s="58"/>
      <c r="AC128" s="59"/>
      <c r="AD128" s="58"/>
      <c r="AE128" s="58"/>
      <c r="AF128" s="55"/>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row>
    <row r="129" spans="1:75"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1"/>
      <c r="AA129" s="52"/>
      <c r="AB129" s="58"/>
      <c r="AC129" s="59"/>
      <c r="AD129" s="58"/>
      <c r="AE129" s="58"/>
      <c r="AF129" s="55"/>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row>
    <row r="130" spans="1:75"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1"/>
      <c r="AA130" s="52"/>
      <c r="AB130" s="58"/>
      <c r="AC130" s="59"/>
      <c r="AD130" s="58"/>
      <c r="AE130" s="58"/>
      <c r="AF130" s="55"/>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row>
    <row r="131" spans="1:75"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1"/>
      <c r="AA131" s="52"/>
      <c r="AB131" s="58"/>
      <c r="AC131" s="59"/>
      <c r="AD131" s="58"/>
      <c r="AE131" s="58"/>
      <c r="AF131" s="55"/>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row>
    <row r="132" spans="1:75"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1"/>
      <c r="AA132" s="52"/>
      <c r="AB132" s="58"/>
      <c r="AC132" s="59"/>
      <c r="AD132" s="58"/>
      <c r="AE132" s="58"/>
      <c r="AF132" s="55"/>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row>
    <row r="133" spans="1:75"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1"/>
      <c r="AA133" s="52"/>
      <c r="AB133" s="58"/>
      <c r="AC133" s="59"/>
      <c r="AD133" s="58"/>
      <c r="AE133" s="58"/>
      <c r="AF133" s="55"/>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row>
    <row r="134" spans="1:75"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1"/>
      <c r="AA134" s="52"/>
      <c r="AB134" s="58"/>
      <c r="AC134" s="59"/>
      <c r="AD134" s="58"/>
      <c r="AE134" s="58"/>
      <c r="AF134" s="55"/>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row>
    <row r="135" spans="1:75"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1"/>
      <c r="AA135" s="52"/>
      <c r="AB135" s="58"/>
      <c r="AC135" s="59"/>
      <c r="AD135" s="58"/>
      <c r="AE135" s="58"/>
      <c r="AF135" s="55"/>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row>
    <row r="136" spans="1:75"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1"/>
      <c r="AA136" s="52"/>
      <c r="AB136" s="58"/>
      <c r="AC136" s="59"/>
      <c r="AD136" s="58"/>
      <c r="AE136" s="58"/>
      <c r="AF136" s="55"/>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row>
    <row r="137" spans="1:75"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1"/>
      <c r="AA137" s="52"/>
      <c r="AB137" s="58"/>
      <c r="AC137" s="59"/>
      <c r="AD137" s="58"/>
      <c r="AE137" s="58"/>
      <c r="AF137" s="55"/>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row>
    <row r="138" spans="1:75"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1"/>
      <c r="AA138" s="52"/>
      <c r="AB138" s="58"/>
      <c r="AC138" s="59"/>
      <c r="AD138" s="58"/>
      <c r="AE138" s="58"/>
      <c r="AF138" s="55"/>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row>
    <row r="139" spans="1:75"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1"/>
      <c r="AA139" s="52"/>
      <c r="AB139" s="58"/>
      <c r="AC139" s="59"/>
      <c r="AD139" s="58"/>
      <c r="AE139" s="58"/>
      <c r="AF139" s="55"/>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row>
    <row r="140" spans="1:75"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1"/>
      <c r="AA140" s="52"/>
      <c r="AB140" s="58"/>
      <c r="AC140" s="59"/>
      <c r="AD140" s="58"/>
      <c r="AE140" s="58"/>
      <c r="AF140" s="55"/>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row>
    <row r="141" spans="1:75"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1"/>
      <c r="AA141" s="52"/>
      <c r="AB141" s="58"/>
      <c r="AC141" s="59"/>
      <c r="AD141" s="58"/>
      <c r="AE141" s="58"/>
      <c r="AF141" s="55"/>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row>
    <row r="142" spans="1:75"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1"/>
      <c r="AA142" s="52"/>
      <c r="AB142" s="58"/>
      <c r="AC142" s="59"/>
      <c r="AD142" s="58"/>
      <c r="AE142" s="58"/>
      <c r="AF142" s="55"/>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row>
    <row r="143" spans="1:75"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1"/>
      <c r="AA143" s="52"/>
      <c r="AB143" s="58"/>
      <c r="AC143" s="59"/>
      <c r="AD143" s="58"/>
      <c r="AE143" s="58"/>
      <c r="AF143" s="55"/>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row>
    <row r="144" spans="1:75"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1"/>
      <c r="AA144" s="52"/>
      <c r="AB144" s="58"/>
      <c r="AC144" s="59"/>
      <c r="AD144" s="58"/>
      <c r="AE144" s="58"/>
      <c r="AF144" s="55"/>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row>
    <row r="145" spans="1:75"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1"/>
      <c r="AA145" s="52"/>
      <c r="AB145" s="58"/>
      <c r="AC145" s="59"/>
      <c r="AD145" s="58"/>
      <c r="AE145" s="58"/>
      <c r="AF145" s="55"/>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row>
    <row r="146" spans="1:75"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1"/>
      <c r="AA146" s="52"/>
      <c r="AB146" s="58"/>
      <c r="AC146" s="59"/>
      <c r="AD146" s="58"/>
      <c r="AE146" s="58"/>
      <c r="AF146" s="55"/>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row>
    <row r="147" spans="1:75"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1"/>
      <c r="AA147" s="52"/>
      <c r="AB147" s="58"/>
      <c r="AC147" s="59"/>
      <c r="AD147" s="58"/>
      <c r="AE147" s="58"/>
      <c r="AF147" s="55"/>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row>
    <row r="148" spans="1:75"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1"/>
      <c r="AA148" s="52"/>
      <c r="AB148" s="58"/>
      <c r="AC148" s="59"/>
      <c r="AD148" s="58"/>
      <c r="AE148" s="58"/>
      <c r="AF148" s="55"/>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row>
    <row r="149" spans="1:75"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1"/>
      <c r="AA149" s="52"/>
      <c r="AB149" s="58"/>
      <c r="AC149" s="59"/>
      <c r="AD149" s="58"/>
      <c r="AE149" s="58"/>
      <c r="AF149" s="55"/>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row>
    <row r="150" spans="1:75"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1"/>
      <c r="AA150" s="52"/>
      <c r="AB150" s="58"/>
      <c r="AC150" s="59"/>
      <c r="AD150" s="58"/>
      <c r="AE150" s="58"/>
      <c r="AF150" s="55"/>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row>
    <row r="151" spans="1:75"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1"/>
      <c r="AA151" s="52"/>
      <c r="AB151" s="58"/>
      <c r="AC151" s="59"/>
      <c r="AD151" s="58"/>
      <c r="AE151" s="58"/>
      <c r="AF151" s="55"/>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row>
    <row r="152" spans="1:75"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1"/>
      <c r="AA152" s="52"/>
      <c r="AB152" s="58"/>
      <c r="AC152" s="59"/>
      <c r="AD152" s="58"/>
      <c r="AE152" s="58"/>
      <c r="AF152" s="55"/>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row>
    <row r="153" spans="1:75"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1"/>
      <c r="AA153" s="52"/>
      <c r="AB153" s="58"/>
      <c r="AC153" s="59"/>
      <c r="AD153" s="58"/>
      <c r="AE153" s="58"/>
      <c r="AF153" s="55"/>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row>
    <row r="154" spans="1:75"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1"/>
      <c r="AA154" s="52"/>
      <c r="AB154" s="58"/>
      <c r="AC154" s="59"/>
      <c r="AD154" s="58"/>
      <c r="AE154" s="58"/>
      <c r="AF154" s="55"/>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row>
    <row r="155" spans="1:75"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1"/>
      <c r="AA155" s="52"/>
      <c r="AB155" s="58"/>
      <c r="AC155" s="59"/>
      <c r="AD155" s="58"/>
      <c r="AE155" s="58"/>
      <c r="AF155" s="55"/>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row>
    <row r="156" spans="1:75"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1"/>
      <c r="AA156" s="52"/>
      <c r="AB156" s="58"/>
      <c r="AC156" s="59"/>
      <c r="AD156" s="58"/>
      <c r="AE156" s="58"/>
      <c r="AF156" s="55"/>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row>
    <row r="157" spans="1:75"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1"/>
      <c r="AA157" s="52"/>
      <c r="AB157" s="58"/>
      <c r="AC157" s="59"/>
      <c r="AD157" s="58"/>
      <c r="AE157" s="58"/>
      <c r="AF157" s="55"/>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row>
    <row r="158" spans="1:75"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1"/>
      <c r="AA158" s="52"/>
      <c r="AB158" s="58"/>
      <c r="AC158" s="59"/>
      <c r="AD158" s="58"/>
      <c r="AE158" s="58"/>
      <c r="AF158" s="55"/>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row>
    <row r="159" spans="1:75"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1"/>
      <c r="AA159" s="52"/>
      <c r="AB159" s="58"/>
      <c r="AC159" s="59"/>
      <c r="AD159" s="58"/>
      <c r="AE159" s="58"/>
      <c r="AF159" s="55"/>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row>
    <row r="160" spans="1:75"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1"/>
      <c r="AA160" s="52"/>
      <c r="AB160" s="58"/>
      <c r="AC160" s="59"/>
      <c r="AD160" s="58"/>
      <c r="AE160" s="58"/>
      <c r="AF160" s="55"/>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row>
    <row r="161" spans="1:75"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1"/>
      <c r="AA161" s="52"/>
      <c r="AB161" s="58"/>
      <c r="AC161" s="59"/>
      <c r="AD161" s="58"/>
      <c r="AE161" s="58"/>
      <c r="AF161" s="55"/>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row>
    <row r="162" spans="1:75"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1"/>
      <c r="AA162" s="52"/>
      <c r="AB162" s="58"/>
      <c r="AC162" s="59"/>
      <c r="AD162" s="58"/>
      <c r="AE162" s="58"/>
      <c r="AF162" s="55"/>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row>
    <row r="163" spans="1:75"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1"/>
      <c r="AA163" s="52"/>
      <c r="AB163" s="58"/>
      <c r="AC163" s="59"/>
      <c r="AD163" s="58"/>
      <c r="AE163" s="58"/>
      <c r="AF163" s="55"/>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row>
    <row r="164" spans="1:75"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1"/>
      <c r="AA164" s="52"/>
      <c r="AB164" s="58"/>
      <c r="AC164" s="59"/>
      <c r="AD164" s="58"/>
      <c r="AE164" s="58"/>
      <c r="AF164" s="55"/>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row>
    <row r="165" spans="1:75"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1"/>
      <c r="AA165" s="52"/>
      <c r="AB165" s="58"/>
      <c r="AC165" s="59"/>
      <c r="AD165" s="58"/>
      <c r="AE165" s="58"/>
      <c r="AF165" s="55"/>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row>
    <row r="166" spans="1:75"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1"/>
      <c r="AA166" s="52"/>
      <c r="AB166" s="58"/>
      <c r="AC166" s="59"/>
      <c r="AD166" s="58"/>
      <c r="AE166" s="58"/>
      <c r="AF166" s="55"/>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row>
    <row r="167" spans="1:75"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1"/>
      <c r="AA167" s="52"/>
      <c r="AB167" s="58"/>
      <c r="AC167" s="59"/>
      <c r="AD167" s="58"/>
      <c r="AE167" s="58"/>
      <c r="AF167" s="55"/>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row>
    <row r="168" spans="1:75"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1"/>
      <c r="AA168" s="52"/>
      <c r="AB168" s="58"/>
      <c r="AC168" s="59"/>
      <c r="AD168" s="58"/>
      <c r="AE168" s="58"/>
      <c r="AF168" s="55"/>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row>
    <row r="169" spans="1:75"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1"/>
      <c r="AA169" s="52"/>
      <c r="AB169" s="58"/>
      <c r="AC169" s="59"/>
      <c r="AD169" s="58"/>
      <c r="AE169" s="58"/>
      <c r="AF169" s="55"/>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row>
    <row r="170" spans="1:75"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1"/>
      <c r="AA170" s="52"/>
      <c r="AB170" s="58"/>
      <c r="AC170" s="59"/>
      <c r="AD170" s="58"/>
      <c r="AE170" s="58"/>
      <c r="AF170" s="55"/>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row>
    <row r="171" spans="1:75"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1"/>
      <c r="AA171" s="52"/>
      <c r="AB171" s="58"/>
      <c r="AC171" s="59"/>
      <c r="AD171" s="58"/>
      <c r="AE171" s="58"/>
      <c r="AF171" s="55"/>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row>
    <row r="172" spans="1:75"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1"/>
      <c r="AA172" s="52"/>
      <c r="AB172" s="58"/>
      <c r="AC172" s="59"/>
      <c r="AD172" s="58"/>
      <c r="AE172" s="58"/>
      <c r="AF172" s="55"/>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row>
    <row r="173" spans="1:75"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1"/>
      <c r="AA173" s="52"/>
      <c r="AB173" s="58"/>
      <c r="AC173" s="59"/>
      <c r="AD173" s="58"/>
      <c r="AE173" s="58"/>
      <c r="AF173" s="55"/>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row>
    <row r="174" spans="1:75"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1"/>
      <c r="AA174" s="52"/>
      <c r="AB174" s="58"/>
      <c r="AC174" s="59"/>
      <c r="AD174" s="58"/>
      <c r="AE174" s="58"/>
      <c r="AF174" s="55"/>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row>
    <row r="175" spans="1:75"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1"/>
      <c r="AA175" s="52"/>
      <c r="AB175" s="58"/>
      <c r="AC175" s="59"/>
      <c r="AD175" s="58"/>
      <c r="AE175" s="58"/>
      <c r="AF175" s="55"/>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row>
    <row r="176" spans="1:75"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1"/>
      <c r="AA176" s="52"/>
      <c r="AB176" s="58"/>
      <c r="AC176" s="59"/>
      <c r="AD176" s="58"/>
      <c r="AE176" s="58"/>
      <c r="AF176" s="55"/>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row>
    <row r="177" spans="1:75"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1"/>
      <c r="AA177" s="52"/>
      <c r="AB177" s="58"/>
      <c r="AC177" s="59"/>
      <c r="AD177" s="58"/>
      <c r="AE177" s="58"/>
      <c r="AF177" s="55"/>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row>
    <row r="178" spans="1:75"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1"/>
      <c r="AA178" s="52"/>
      <c r="AB178" s="58"/>
      <c r="AC178" s="59"/>
      <c r="AD178" s="58"/>
      <c r="AE178" s="58"/>
      <c r="AF178" s="55"/>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row>
    <row r="179" spans="1:75"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1"/>
      <c r="AA179" s="52"/>
      <c r="AB179" s="58"/>
      <c r="AC179" s="59"/>
      <c r="AD179" s="58"/>
      <c r="AE179" s="58"/>
      <c r="AF179" s="55"/>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row>
    <row r="180" spans="1:75"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1"/>
      <c r="AA180" s="52"/>
      <c r="AB180" s="58"/>
      <c r="AC180" s="59"/>
      <c r="AD180" s="58"/>
      <c r="AE180" s="58"/>
      <c r="AF180" s="55"/>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row>
    <row r="181" spans="1:75"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1"/>
      <c r="AA181" s="52"/>
      <c r="AB181" s="58"/>
      <c r="AC181" s="59"/>
      <c r="AD181" s="58"/>
      <c r="AE181" s="58"/>
      <c r="AF181" s="55"/>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row>
    <row r="182" spans="1:75"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1"/>
      <c r="AA182" s="52"/>
      <c r="AB182" s="58"/>
      <c r="AC182" s="59"/>
      <c r="AD182" s="58"/>
      <c r="AE182" s="58"/>
      <c r="AF182" s="55"/>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row>
    <row r="183" spans="1:75"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1"/>
      <c r="AA183" s="52"/>
      <c r="AB183" s="58"/>
      <c r="AC183" s="59"/>
      <c r="AD183" s="58"/>
      <c r="AE183" s="58"/>
      <c r="AF183" s="55"/>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row>
    <row r="184" spans="1:75"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1"/>
      <c r="AA184" s="52"/>
      <c r="AB184" s="58"/>
      <c r="AC184" s="59"/>
      <c r="AD184" s="58"/>
      <c r="AE184" s="58"/>
      <c r="AF184" s="55"/>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row>
    <row r="185" spans="1:75"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1"/>
      <c r="AA185" s="52"/>
      <c r="AB185" s="58"/>
      <c r="AC185" s="59"/>
      <c r="AD185" s="58"/>
      <c r="AE185" s="58"/>
      <c r="AF185" s="55"/>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row>
    <row r="186" spans="1:75"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1"/>
      <c r="AA186" s="52"/>
      <c r="AB186" s="58"/>
      <c r="AC186" s="59"/>
      <c r="AD186" s="58"/>
      <c r="AE186" s="58"/>
      <c r="AF186" s="55"/>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row>
    <row r="187" spans="1:75"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1"/>
      <c r="AA187" s="52"/>
      <c r="AB187" s="58"/>
      <c r="AC187" s="59"/>
      <c r="AD187" s="58"/>
      <c r="AE187" s="58"/>
      <c r="AF187" s="55"/>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row>
    <row r="188" spans="1:75"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1"/>
      <c r="AA188" s="52"/>
      <c r="AB188" s="58"/>
      <c r="AC188" s="59"/>
      <c r="AD188" s="58"/>
      <c r="AE188" s="58"/>
      <c r="AF188" s="55"/>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row>
    <row r="189" spans="1:75"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1"/>
      <c r="AA189" s="52"/>
      <c r="AB189" s="58"/>
      <c r="AC189" s="59"/>
      <c r="AD189" s="58"/>
      <c r="AE189" s="58"/>
      <c r="AF189" s="55"/>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row>
    <row r="190" spans="1:75"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1"/>
      <c r="AA190" s="52"/>
      <c r="AB190" s="58"/>
      <c r="AC190" s="59"/>
      <c r="AD190" s="58"/>
      <c r="AE190" s="58"/>
      <c r="AF190" s="55"/>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row>
    <row r="191" spans="1:75"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1"/>
      <c r="AA191" s="52"/>
      <c r="AB191" s="58"/>
      <c r="AC191" s="59"/>
      <c r="AD191" s="58"/>
      <c r="AE191" s="58"/>
      <c r="AF191" s="55"/>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row>
    <row r="192" spans="1:75"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1"/>
      <c r="AA192" s="52"/>
      <c r="AB192" s="58"/>
      <c r="AC192" s="59"/>
      <c r="AD192" s="58"/>
      <c r="AE192" s="58"/>
      <c r="AF192" s="55"/>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row>
    <row r="193" spans="1:75"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1"/>
      <c r="AA193" s="52"/>
      <c r="AB193" s="58"/>
      <c r="AC193" s="59"/>
      <c r="AD193" s="58"/>
      <c r="AE193" s="58"/>
      <c r="AF193" s="55"/>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row>
    <row r="194" spans="1:75"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1"/>
      <c r="AA194" s="52"/>
      <c r="AB194" s="58"/>
      <c r="AC194" s="59"/>
      <c r="AD194" s="58"/>
      <c r="AE194" s="58"/>
      <c r="AF194" s="55"/>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row>
    <row r="195" spans="1:75"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1"/>
      <c r="AA195" s="52"/>
      <c r="AB195" s="58"/>
      <c r="AC195" s="59"/>
      <c r="AD195" s="58"/>
      <c r="AE195" s="58"/>
      <c r="AF195" s="55"/>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row>
    <row r="196" spans="1:75"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1"/>
      <c r="AA196" s="52"/>
      <c r="AB196" s="58"/>
      <c r="AC196" s="59"/>
      <c r="AD196" s="58"/>
      <c r="AE196" s="58"/>
      <c r="AF196" s="55"/>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row>
    <row r="197" spans="1:75"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1"/>
      <c r="AA197" s="52"/>
      <c r="AB197" s="58"/>
      <c r="AC197" s="59"/>
      <c r="AD197" s="58"/>
      <c r="AE197" s="58"/>
      <c r="AF197" s="55"/>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row>
    <row r="198" spans="1:75"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1"/>
      <c r="AA198" s="52"/>
      <c r="AB198" s="58"/>
      <c r="AC198" s="59"/>
      <c r="AD198" s="58"/>
      <c r="AE198" s="58"/>
      <c r="AF198" s="55"/>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row>
    <row r="199" spans="1:75"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1"/>
      <c r="AA199" s="52"/>
      <c r="AB199" s="58"/>
      <c r="AC199" s="59"/>
      <c r="AD199" s="58"/>
      <c r="AE199" s="58"/>
      <c r="AF199" s="55"/>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row>
    <row r="200" spans="1:75"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1"/>
      <c r="AA200" s="52"/>
      <c r="AB200" s="58"/>
      <c r="AC200" s="59"/>
      <c r="AD200" s="58"/>
      <c r="AE200" s="58"/>
      <c r="AF200" s="55"/>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row>
    <row r="201" spans="1:75"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1"/>
      <c r="AA201" s="52"/>
      <c r="AB201" s="58"/>
      <c r="AC201" s="59"/>
      <c r="AD201" s="58"/>
      <c r="AE201" s="58"/>
      <c r="AF201" s="55"/>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row>
    <row r="202" spans="1:75"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1"/>
      <c r="AA202" s="52"/>
      <c r="AB202" s="58"/>
      <c r="AC202" s="59"/>
      <c r="AD202" s="58"/>
      <c r="AE202" s="58"/>
      <c r="AF202" s="55"/>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row>
    <row r="203" spans="1:75"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1"/>
      <c r="AA203" s="52"/>
      <c r="AB203" s="58"/>
      <c r="AC203" s="59"/>
      <c r="AD203" s="58"/>
      <c r="AE203" s="58"/>
      <c r="AF203" s="55"/>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row>
    <row r="204" spans="1:75"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1"/>
      <c r="AA204" s="52"/>
      <c r="AB204" s="58"/>
      <c r="AC204" s="59"/>
      <c r="AD204" s="58"/>
      <c r="AE204" s="58"/>
      <c r="AF204" s="55"/>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row>
    <row r="205" spans="1:75"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1"/>
      <c r="AA205" s="52"/>
      <c r="AB205" s="58"/>
      <c r="AC205" s="59"/>
      <c r="AD205" s="58"/>
      <c r="AE205" s="58"/>
      <c r="AF205" s="55"/>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row>
    <row r="206" spans="1:75"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1"/>
      <c r="AA206" s="52"/>
      <c r="AB206" s="58"/>
      <c r="AC206" s="59"/>
      <c r="AD206" s="58"/>
      <c r="AE206" s="58"/>
      <c r="AF206" s="55"/>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row>
    <row r="207" spans="1:75"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1"/>
      <c r="AA207" s="52"/>
      <c r="AB207" s="58"/>
      <c r="AC207" s="59"/>
      <c r="AD207" s="58"/>
      <c r="AE207" s="58"/>
      <c r="AF207" s="55"/>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row>
    <row r="208" spans="1:75"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1"/>
      <c r="AA208" s="52"/>
      <c r="AB208" s="58"/>
      <c r="AC208" s="59"/>
      <c r="AD208" s="58"/>
      <c r="AE208" s="58"/>
      <c r="AF208" s="55"/>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row>
    <row r="209" spans="1:75"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1"/>
      <c r="AA209" s="52"/>
      <c r="AB209" s="58"/>
      <c r="AC209" s="59"/>
      <c r="AD209" s="58"/>
      <c r="AE209" s="58"/>
      <c r="AF209" s="55"/>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row>
    <row r="210" spans="1:75"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1"/>
      <c r="AA210" s="52"/>
      <c r="AB210" s="58"/>
      <c r="AC210" s="59"/>
      <c r="AD210" s="58"/>
      <c r="AE210" s="58"/>
      <c r="AF210" s="55"/>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row>
    <row r="211" spans="1:75"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1"/>
      <c r="AA211" s="52"/>
      <c r="AB211" s="58"/>
      <c r="AC211" s="59"/>
      <c r="AD211" s="58"/>
      <c r="AE211" s="58"/>
      <c r="AF211" s="55"/>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row>
    <row r="212" spans="1:75"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1"/>
      <c r="AA212" s="52"/>
      <c r="AB212" s="58"/>
      <c r="AC212" s="59"/>
      <c r="AD212" s="58"/>
      <c r="AE212" s="58"/>
      <c r="AF212" s="55"/>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row>
    <row r="213" spans="1:75"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1"/>
      <c r="AA213" s="52"/>
      <c r="AB213" s="58"/>
      <c r="AC213" s="59"/>
      <c r="AD213" s="58"/>
      <c r="AE213" s="58"/>
      <c r="AF213" s="55"/>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row>
    <row r="214" spans="1:75"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1"/>
      <c r="AA214" s="52"/>
      <c r="AB214" s="58"/>
      <c r="AC214" s="59"/>
      <c r="AD214" s="58"/>
      <c r="AE214" s="58"/>
      <c r="AF214" s="55"/>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row>
    <row r="215" spans="1:75"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1"/>
      <c r="AA215" s="52"/>
      <c r="AB215" s="58"/>
      <c r="AC215" s="59"/>
      <c r="AD215" s="58"/>
      <c r="AE215" s="58"/>
      <c r="AF215" s="55"/>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row>
    <row r="216" spans="1:75"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1"/>
      <c r="AA216" s="52"/>
      <c r="AB216" s="58"/>
      <c r="AC216" s="59"/>
      <c r="AD216" s="58"/>
      <c r="AE216" s="58"/>
      <c r="AF216" s="55"/>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row>
    <row r="217" spans="1:75"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1"/>
      <c r="AA217" s="52"/>
      <c r="AB217" s="58"/>
      <c r="AC217" s="59"/>
      <c r="AD217" s="58"/>
      <c r="AE217" s="58"/>
      <c r="AF217" s="55"/>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row>
    <row r="218" spans="1:75"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1"/>
      <c r="AA218" s="52"/>
      <c r="AB218" s="58"/>
      <c r="AC218" s="59"/>
      <c r="AD218" s="58"/>
      <c r="AE218" s="58"/>
      <c r="AF218" s="55"/>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row>
    <row r="219" spans="1:75"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1"/>
      <c r="AA219" s="52"/>
      <c r="AB219" s="58"/>
      <c r="AC219" s="59"/>
      <c r="AD219" s="58"/>
      <c r="AE219" s="58"/>
      <c r="AF219" s="55"/>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row>
    <row r="220" spans="1:75"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1"/>
      <c r="AA220" s="52"/>
      <c r="AB220" s="58"/>
      <c r="AC220" s="59"/>
      <c r="AD220" s="58"/>
      <c r="AE220" s="58"/>
      <c r="AF220" s="55"/>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row>
    <row r="221" spans="1:75"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1"/>
      <c r="AA221" s="52"/>
      <c r="AB221" s="58"/>
      <c r="AC221" s="59"/>
      <c r="AD221" s="58"/>
      <c r="AE221" s="58"/>
      <c r="AF221" s="55"/>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row>
    <row r="222" spans="1:75"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1"/>
      <c r="AA222" s="52"/>
      <c r="AB222" s="58"/>
      <c r="AC222" s="59"/>
      <c r="AD222" s="58"/>
      <c r="AE222" s="58"/>
      <c r="AF222" s="55"/>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row>
    <row r="223" spans="1:75"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1"/>
      <c r="AA223" s="52"/>
      <c r="AB223" s="58"/>
      <c r="AC223" s="59"/>
      <c r="AD223" s="58"/>
      <c r="AE223" s="58"/>
      <c r="AF223" s="55"/>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row>
    <row r="224" spans="1:75"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1"/>
      <c r="AA224" s="52"/>
      <c r="AB224" s="58"/>
      <c r="AC224" s="59"/>
      <c r="AD224" s="58"/>
      <c r="AE224" s="58"/>
      <c r="AF224" s="55"/>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row>
    <row r="225" spans="1:75"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1"/>
      <c r="AA225" s="52"/>
      <c r="AB225" s="58"/>
      <c r="AC225" s="59"/>
      <c r="AD225" s="58"/>
      <c r="AE225" s="58"/>
      <c r="AF225" s="55"/>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row>
    <row r="226" spans="1:75"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1"/>
      <c r="AA226" s="52"/>
      <c r="AB226" s="58"/>
      <c r="AC226" s="59"/>
      <c r="AD226" s="58"/>
      <c r="AE226" s="58"/>
      <c r="AF226" s="55"/>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row>
    <row r="227" spans="1:75"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1"/>
      <c r="AA227" s="52"/>
      <c r="AB227" s="58"/>
      <c r="AC227" s="59"/>
      <c r="AD227" s="58"/>
      <c r="AE227" s="58"/>
      <c r="AF227" s="55"/>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row>
    <row r="228" spans="1:75"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1"/>
      <c r="AA228" s="52"/>
      <c r="AB228" s="58"/>
      <c r="AC228" s="59"/>
      <c r="AD228" s="58"/>
      <c r="AE228" s="58"/>
      <c r="AF228" s="55"/>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row>
    <row r="229" spans="1:75"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1"/>
      <c r="AA229" s="52"/>
      <c r="AB229" s="58"/>
      <c r="AC229" s="59"/>
      <c r="AD229" s="58"/>
      <c r="AE229" s="58"/>
      <c r="AF229" s="55"/>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row>
    <row r="230" spans="1:75"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1"/>
      <c r="AA230" s="52"/>
      <c r="AB230" s="58"/>
      <c r="AC230" s="59"/>
      <c r="AD230" s="58"/>
      <c r="AE230" s="58"/>
      <c r="AF230" s="55"/>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row>
    <row r="231" spans="1:75"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1"/>
      <c r="AA231" s="52"/>
      <c r="AB231" s="58"/>
      <c r="AC231" s="59"/>
      <c r="AD231" s="58"/>
      <c r="AE231" s="58"/>
      <c r="AF231" s="55"/>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row>
    <row r="232" spans="1:75"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1"/>
      <c r="AA232" s="52"/>
      <c r="AB232" s="58"/>
      <c r="AC232" s="59"/>
      <c r="AD232" s="58"/>
      <c r="AE232" s="58"/>
      <c r="AF232" s="55"/>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row>
    <row r="233" spans="1:75"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1"/>
      <c r="AA233" s="52"/>
      <c r="AB233" s="58"/>
      <c r="AC233" s="59"/>
      <c r="AD233" s="58"/>
      <c r="AE233" s="58"/>
      <c r="AF233" s="55"/>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row>
    <row r="234" spans="1:75"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1"/>
      <c r="AA234" s="52"/>
      <c r="AB234" s="58"/>
      <c r="AC234" s="59"/>
      <c r="AD234" s="58"/>
      <c r="AE234" s="58"/>
      <c r="AF234" s="55"/>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row>
    <row r="235" spans="1:75"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1"/>
      <c r="AA235" s="52"/>
      <c r="AB235" s="58"/>
      <c r="AC235" s="59"/>
      <c r="AD235" s="58"/>
      <c r="AE235" s="58"/>
      <c r="AF235" s="55"/>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row>
    <row r="236" spans="1:75"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1"/>
      <c r="AA236" s="52"/>
      <c r="AB236" s="58"/>
      <c r="AC236" s="59"/>
      <c r="AD236" s="58"/>
      <c r="AE236" s="58"/>
      <c r="AF236" s="55"/>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row>
    <row r="237" spans="1:75" ht="12.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1"/>
      <c r="AA237" s="52"/>
      <c r="AB237" s="58"/>
      <c r="AC237" s="59"/>
      <c r="AD237" s="58"/>
      <c r="AE237" s="58"/>
      <c r="AF237" s="55"/>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row>
    <row r="238" spans="1:75" ht="12.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1"/>
      <c r="AA238" s="52"/>
      <c r="AB238" s="58"/>
      <c r="AC238" s="59"/>
      <c r="AD238" s="58"/>
      <c r="AE238" s="58"/>
      <c r="AF238" s="55"/>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row>
    <row r="239" spans="1:75" ht="12.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1"/>
      <c r="AA239" s="52"/>
      <c r="AB239" s="58"/>
      <c r="AC239" s="59"/>
      <c r="AD239" s="58"/>
      <c r="AE239" s="58"/>
      <c r="AF239" s="55"/>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row>
    <row r="240" spans="1:75" ht="12.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1"/>
      <c r="AA240" s="52"/>
      <c r="AB240" s="58"/>
      <c r="AC240" s="59"/>
      <c r="AD240" s="58"/>
      <c r="AE240" s="58"/>
      <c r="AF240" s="55"/>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row>
    <row r="241" spans="1:75" ht="12.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1"/>
      <c r="AA241" s="52"/>
      <c r="AB241" s="58"/>
      <c r="AC241" s="59"/>
      <c r="AD241" s="58"/>
      <c r="AE241" s="58"/>
      <c r="AF241" s="55"/>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row>
    <row r="242" spans="1:75" ht="12.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1"/>
      <c r="AA242" s="52"/>
      <c r="AB242" s="58"/>
      <c r="AC242" s="59"/>
      <c r="AD242" s="58"/>
      <c r="AE242" s="58"/>
      <c r="AF242" s="55"/>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row>
    <row r="243" spans="1:75" ht="12.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1"/>
      <c r="AA243" s="52"/>
      <c r="AB243" s="58"/>
      <c r="AC243" s="59"/>
      <c r="AD243" s="58"/>
      <c r="AE243" s="58"/>
      <c r="AF243" s="55"/>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row>
    <row r="244" spans="1:75" ht="12.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1"/>
      <c r="AA244" s="52"/>
      <c r="AB244" s="58"/>
      <c r="AC244" s="59"/>
      <c r="AD244" s="58"/>
      <c r="AE244" s="58"/>
      <c r="AF244" s="55"/>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row>
    <row r="245" spans="1:75" ht="12.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1"/>
      <c r="AA245" s="52"/>
      <c r="AB245" s="58"/>
      <c r="AC245" s="59"/>
      <c r="AD245" s="58"/>
      <c r="AE245" s="58"/>
      <c r="AF245" s="55"/>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row>
    <row r="246" spans="1:75" ht="12.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1"/>
      <c r="AA246" s="52"/>
      <c r="AB246" s="58"/>
      <c r="AC246" s="59"/>
      <c r="AD246" s="58"/>
      <c r="AE246" s="58"/>
      <c r="AF246" s="55"/>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row>
    <row r="247" spans="1:75" ht="12.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1"/>
      <c r="AA247" s="52"/>
      <c r="AB247" s="58"/>
      <c r="AC247" s="59"/>
      <c r="AD247" s="58"/>
      <c r="AE247" s="58"/>
      <c r="AF247" s="55"/>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row>
    <row r="248" spans="1:75" ht="12.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1"/>
      <c r="AA248" s="52"/>
      <c r="AB248" s="58"/>
      <c r="AC248" s="59"/>
      <c r="AD248" s="58"/>
      <c r="AE248" s="58"/>
      <c r="AF248" s="55"/>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row>
    <row r="249" spans="1:75" ht="12.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1"/>
      <c r="AA249" s="52"/>
      <c r="AB249" s="58"/>
      <c r="AC249" s="59"/>
      <c r="AD249" s="58"/>
      <c r="AE249" s="58"/>
      <c r="AF249" s="55"/>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row>
    <row r="250" spans="1:75" ht="12.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1"/>
      <c r="AA250" s="52"/>
      <c r="AB250" s="58"/>
      <c r="AC250" s="59"/>
      <c r="AD250" s="58"/>
      <c r="AE250" s="58"/>
      <c r="AF250" s="55"/>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row>
    <row r="251" spans="1:75" ht="12.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1"/>
      <c r="AA251" s="52"/>
      <c r="AB251" s="58"/>
      <c r="AC251" s="59"/>
      <c r="AD251" s="58"/>
      <c r="AE251" s="58"/>
      <c r="AF251" s="55"/>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row>
    <row r="252" spans="1:75" ht="12.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1"/>
      <c r="AA252" s="52"/>
      <c r="AB252" s="58"/>
      <c r="AC252" s="59"/>
      <c r="AD252" s="58"/>
      <c r="AE252" s="58"/>
      <c r="AF252" s="55"/>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row>
    <row r="253" spans="1:75" ht="12.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1"/>
      <c r="AA253" s="52"/>
      <c r="AB253" s="58"/>
      <c r="AC253" s="59"/>
      <c r="AD253" s="58"/>
      <c r="AE253" s="58"/>
      <c r="AF253" s="55"/>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row>
    <row r="254" spans="1:75" ht="12.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1"/>
      <c r="AA254" s="52"/>
      <c r="AB254" s="58"/>
      <c r="AC254" s="59"/>
      <c r="AD254" s="58"/>
      <c r="AE254" s="58"/>
      <c r="AF254" s="55"/>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row>
    <row r="255" spans="1:75" ht="12.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1"/>
      <c r="AA255" s="52"/>
      <c r="AB255" s="58"/>
      <c r="AC255" s="59"/>
      <c r="AD255" s="58"/>
      <c r="AE255" s="58"/>
      <c r="AF255" s="55"/>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row>
    <row r="256" spans="1:75" ht="12.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1"/>
      <c r="AA256" s="52"/>
      <c r="AB256" s="58"/>
      <c r="AC256" s="59"/>
      <c r="AD256" s="58"/>
      <c r="AE256" s="58"/>
      <c r="AF256" s="55"/>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row>
    <row r="257" spans="1:75" ht="12.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1"/>
      <c r="AA257" s="52"/>
      <c r="AB257" s="58"/>
      <c r="AC257" s="59"/>
      <c r="AD257" s="58"/>
      <c r="AE257" s="58"/>
      <c r="AF257" s="55"/>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row>
    <row r="258" spans="1:75" ht="12.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1"/>
      <c r="AA258" s="52"/>
      <c r="AB258" s="58"/>
      <c r="AC258" s="59"/>
      <c r="AD258" s="58"/>
      <c r="AE258" s="58"/>
      <c r="AF258" s="55"/>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row>
    <row r="259" spans="1:75" ht="12.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1"/>
      <c r="AA259" s="52"/>
      <c r="AB259" s="58"/>
      <c r="AC259" s="59"/>
      <c r="AD259" s="58"/>
      <c r="AE259" s="58"/>
      <c r="AF259" s="55"/>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row>
    <row r="260" spans="1:75" ht="12.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1"/>
      <c r="AA260" s="52"/>
      <c r="AB260" s="58"/>
      <c r="AC260" s="59"/>
      <c r="AD260" s="58"/>
      <c r="AE260" s="58"/>
      <c r="AF260" s="55"/>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row>
    <row r="261" spans="1:75" ht="12.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1"/>
      <c r="AA261" s="52"/>
      <c r="AB261" s="58"/>
      <c r="AC261" s="59"/>
      <c r="AD261" s="58"/>
      <c r="AE261" s="58"/>
      <c r="AF261" s="55"/>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row>
    <row r="262" spans="1:75" ht="12.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1"/>
      <c r="AA262" s="52"/>
      <c r="AB262" s="58"/>
      <c r="AC262" s="59"/>
      <c r="AD262" s="58"/>
      <c r="AE262" s="58"/>
      <c r="AF262" s="55"/>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row>
    <row r="263" spans="1:75" ht="12.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1"/>
      <c r="AA263" s="52"/>
      <c r="AB263" s="58"/>
      <c r="AC263" s="59"/>
      <c r="AD263" s="58"/>
      <c r="AE263" s="58"/>
      <c r="AF263" s="55"/>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row>
    <row r="264" spans="1:75" ht="12.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1"/>
      <c r="AA264" s="52"/>
      <c r="AB264" s="58"/>
      <c r="AC264" s="59"/>
      <c r="AD264" s="58"/>
      <c r="AE264" s="58"/>
      <c r="AF264" s="55"/>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row>
    <row r="265" spans="1:75" ht="12.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1"/>
      <c r="AA265" s="52"/>
      <c r="AB265" s="58"/>
      <c r="AC265" s="59"/>
      <c r="AD265" s="58"/>
      <c r="AE265" s="58"/>
      <c r="AF265" s="55"/>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row>
    <row r="266" spans="1:75" ht="12.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1"/>
      <c r="AA266" s="52"/>
      <c r="AB266" s="58"/>
      <c r="AC266" s="59"/>
      <c r="AD266" s="58"/>
      <c r="AE266" s="58"/>
      <c r="AF266" s="55"/>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row>
    <row r="267" spans="1:75" ht="12.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1"/>
      <c r="AA267" s="52"/>
      <c r="AB267" s="58"/>
      <c r="AC267" s="59"/>
      <c r="AD267" s="58"/>
      <c r="AE267" s="58"/>
      <c r="AF267" s="55"/>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row>
    <row r="268" spans="1:75" ht="12.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1"/>
      <c r="AA268" s="52"/>
      <c r="AB268" s="58"/>
      <c r="AC268" s="59"/>
      <c r="AD268" s="58"/>
      <c r="AE268" s="58"/>
      <c r="AF268" s="55"/>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row>
    <row r="269" spans="1:75" ht="12.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1"/>
      <c r="AA269" s="52"/>
      <c r="AB269" s="58"/>
      <c r="AC269" s="59"/>
      <c r="AD269" s="58"/>
      <c r="AE269" s="58"/>
      <c r="AF269" s="55"/>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row>
    <row r="270" spans="1:75" ht="12.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1"/>
      <c r="AA270" s="52"/>
      <c r="AB270" s="58"/>
      <c r="AC270" s="59"/>
      <c r="AD270" s="58"/>
      <c r="AE270" s="58"/>
      <c r="AF270" s="55"/>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row>
    <row r="271" spans="1:75" ht="12.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1"/>
      <c r="AA271" s="52"/>
      <c r="AB271" s="58"/>
      <c r="AC271" s="59"/>
      <c r="AD271" s="58"/>
      <c r="AE271" s="58"/>
      <c r="AF271" s="55"/>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row>
    <row r="272" spans="1:75" ht="12.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1"/>
      <c r="AA272" s="52"/>
      <c r="AB272" s="58"/>
      <c r="AC272" s="59"/>
      <c r="AD272" s="58"/>
      <c r="AE272" s="58"/>
      <c r="AF272" s="55"/>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row>
    <row r="273" spans="1:75" ht="12.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1"/>
      <c r="AA273" s="52"/>
      <c r="AB273" s="58"/>
      <c r="AC273" s="59"/>
      <c r="AD273" s="58"/>
      <c r="AE273" s="58"/>
      <c r="AF273" s="55"/>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row>
    <row r="274" spans="1:75" ht="12.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1"/>
      <c r="AA274" s="52"/>
      <c r="AB274" s="58"/>
      <c r="AC274" s="59"/>
      <c r="AD274" s="58"/>
      <c r="AE274" s="58"/>
      <c r="AF274" s="55"/>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row>
    <row r="275" spans="1:75" ht="12.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1"/>
      <c r="AA275" s="52"/>
      <c r="AB275" s="58"/>
      <c r="AC275" s="59"/>
      <c r="AD275" s="58"/>
      <c r="AE275" s="58"/>
      <c r="AF275" s="55"/>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row>
    <row r="276" spans="1:75" ht="12.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1"/>
      <c r="AA276" s="52"/>
      <c r="AB276" s="58"/>
      <c r="AC276" s="59"/>
      <c r="AD276" s="58"/>
      <c r="AE276" s="58"/>
      <c r="AF276" s="55"/>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row>
    <row r="277" spans="1:75" ht="12.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1"/>
      <c r="AA277" s="52"/>
      <c r="AB277" s="58"/>
      <c r="AC277" s="59"/>
      <c r="AD277" s="58"/>
      <c r="AE277" s="58"/>
      <c r="AF277" s="55"/>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row>
    <row r="278" spans="1:75" ht="12.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1"/>
      <c r="AA278" s="52"/>
      <c r="AB278" s="58"/>
      <c r="AC278" s="59"/>
      <c r="AD278" s="58"/>
      <c r="AE278" s="58"/>
      <c r="AF278" s="55"/>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row>
    <row r="279" spans="1:75" ht="12.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1"/>
      <c r="AA279" s="52"/>
      <c r="AB279" s="58"/>
      <c r="AC279" s="59"/>
      <c r="AD279" s="58"/>
      <c r="AE279" s="58"/>
      <c r="AF279" s="55"/>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row>
    <row r="280" spans="1:75" ht="12.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1"/>
      <c r="AA280" s="52"/>
      <c r="AB280" s="58"/>
      <c r="AC280" s="59"/>
      <c r="AD280" s="58"/>
      <c r="AE280" s="58"/>
      <c r="AF280" s="55"/>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row>
    <row r="281" spans="1:75" ht="12.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1"/>
      <c r="AA281" s="52"/>
      <c r="AB281" s="58"/>
      <c r="AC281" s="59"/>
      <c r="AD281" s="58"/>
      <c r="AE281" s="58"/>
      <c r="AF281" s="55"/>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row>
    <row r="282" spans="1:75" ht="12.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1"/>
      <c r="AA282" s="52"/>
      <c r="AB282" s="58"/>
      <c r="AC282" s="59"/>
      <c r="AD282" s="58"/>
      <c r="AE282" s="58"/>
      <c r="AF282" s="55"/>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row>
    <row r="283" spans="1:75" ht="12.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1"/>
      <c r="AA283" s="52"/>
      <c r="AB283" s="58"/>
      <c r="AC283" s="59"/>
      <c r="AD283" s="58"/>
      <c r="AE283" s="58"/>
      <c r="AF283" s="55"/>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row>
    <row r="284" spans="1:75" ht="12.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1"/>
      <c r="AA284" s="52"/>
      <c r="AB284" s="58"/>
      <c r="AC284" s="59"/>
      <c r="AD284" s="58"/>
      <c r="AE284" s="58"/>
      <c r="AF284" s="55"/>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row>
    <row r="285" spans="1:75" ht="12.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1"/>
      <c r="AA285" s="52"/>
      <c r="AB285" s="58"/>
      <c r="AC285" s="59"/>
      <c r="AD285" s="58"/>
      <c r="AE285" s="58"/>
      <c r="AF285" s="55"/>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row>
    <row r="286" spans="1:75" ht="12.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1"/>
      <c r="AA286" s="52"/>
      <c r="AB286" s="58"/>
      <c r="AC286" s="59"/>
      <c r="AD286" s="58"/>
      <c r="AE286" s="58"/>
      <c r="AF286" s="55"/>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row>
    <row r="287" spans="1:75" ht="12.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1"/>
      <c r="AA287" s="52"/>
      <c r="AB287" s="58"/>
      <c r="AC287" s="59"/>
      <c r="AD287" s="58"/>
      <c r="AE287" s="58"/>
      <c r="AF287" s="55"/>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row>
    <row r="288" spans="1:75" ht="12.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1"/>
      <c r="AA288" s="52"/>
      <c r="AB288" s="58"/>
      <c r="AC288" s="59"/>
      <c r="AD288" s="58"/>
      <c r="AE288" s="58"/>
      <c r="AF288" s="55"/>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row>
    <row r="289" spans="1:75" ht="12.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1"/>
      <c r="AA289" s="52"/>
      <c r="AB289" s="58"/>
      <c r="AC289" s="59"/>
      <c r="AD289" s="58"/>
      <c r="AE289" s="58"/>
      <c r="AF289" s="55"/>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row>
    <row r="290" spans="1:75" ht="12.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1"/>
      <c r="AA290" s="52"/>
      <c r="AB290" s="58"/>
      <c r="AC290" s="59"/>
      <c r="AD290" s="58"/>
      <c r="AE290" s="58"/>
      <c r="AF290" s="55"/>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row>
    <row r="291" spans="1:75" ht="12.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1"/>
      <c r="AA291" s="52"/>
      <c r="AB291" s="58"/>
      <c r="AC291" s="59"/>
      <c r="AD291" s="58"/>
      <c r="AE291" s="58"/>
      <c r="AF291" s="55"/>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row>
    <row r="292" spans="1:75" ht="12.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1"/>
      <c r="AA292" s="52"/>
      <c r="AB292" s="58"/>
      <c r="AC292" s="59"/>
      <c r="AD292" s="58"/>
      <c r="AE292" s="58"/>
      <c r="AF292" s="55"/>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row>
    <row r="293" spans="1:75" ht="12.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1"/>
      <c r="AA293" s="52"/>
      <c r="AB293" s="58"/>
      <c r="AC293" s="59"/>
      <c r="AD293" s="58"/>
      <c r="AE293" s="58"/>
      <c r="AF293" s="55"/>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row>
    <row r="294" spans="1:75" ht="12.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1"/>
      <c r="AA294" s="52"/>
      <c r="AB294" s="58"/>
      <c r="AC294" s="59"/>
      <c r="AD294" s="58"/>
      <c r="AE294" s="58"/>
      <c r="AF294" s="55"/>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row>
    <row r="295" spans="1:75" ht="12.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1"/>
      <c r="AA295" s="52"/>
      <c r="AB295" s="58"/>
      <c r="AC295" s="59"/>
      <c r="AD295" s="58"/>
      <c r="AE295" s="58"/>
      <c r="AF295" s="55"/>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row>
    <row r="296" spans="1:75" ht="12.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1"/>
      <c r="AA296" s="52"/>
      <c r="AB296" s="58"/>
      <c r="AC296" s="59"/>
      <c r="AD296" s="58"/>
      <c r="AE296" s="58"/>
      <c r="AF296" s="55"/>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row>
    <row r="297" spans="1:75" ht="12.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1"/>
      <c r="AA297" s="52"/>
      <c r="AB297" s="58"/>
      <c r="AC297" s="59"/>
      <c r="AD297" s="58"/>
      <c r="AE297" s="58"/>
      <c r="AF297" s="55"/>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row>
    <row r="298" spans="1:75" ht="12.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1"/>
      <c r="AA298" s="52"/>
      <c r="AB298" s="58"/>
      <c r="AC298" s="59"/>
      <c r="AD298" s="58"/>
      <c r="AE298" s="58"/>
      <c r="AF298" s="55"/>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row>
    <row r="299" spans="1:75" ht="12.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1"/>
      <c r="AA299" s="52"/>
      <c r="AB299" s="58"/>
      <c r="AC299" s="59"/>
      <c r="AD299" s="58"/>
      <c r="AE299" s="58"/>
      <c r="AF299" s="55"/>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row>
    <row r="300" spans="1:75" ht="12.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1"/>
      <c r="AA300" s="52"/>
      <c r="AB300" s="58"/>
      <c r="AC300" s="59"/>
      <c r="AD300" s="58"/>
      <c r="AE300" s="58"/>
      <c r="AF300" s="55"/>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row>
    <row r="301" spans="1:75" ht="12.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1"/>
      <c r="AA301" s="52"/>
      <c r="AB301" s="58"/>
      <c r="AC301" s="59"/>
      <c r="AD301" s="58"/>
      <c r="AE301" s="58"/>
      <c r="AF301" s="55"/>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row>
    <row r="302" spans="1:75" ht="12.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1"/>
      <c r="AA302" s="52"/>
      <c r="AB302" s="58"/>
      <c r="AC302" s="59"/>
      <c r="AD302" s="58"/>
      <c r="AE302" s="58"/>
      <c r="AF302" s="55"/>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row>
    <row r="303" spans="1:75" ht="12.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1"/>
      <c r="AA303" s="52"/>
      <c r="AB303" s="58"/>
      <c r="AC303" s="59"/>
      <c r="AD303" s="58"/>
      <c r="AE303" s="58"/>
      <c r="AF303" s="55"/>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row>
    <row r="304" spans="1:75" ht="12.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1"/>
      <c r="AA304" s="52"/>
      <c r="AB304" s="58"/>
      <c r="AC304" s="59"/>
      <c r="AD304" s="58"/>
      <c r="AE304" s="58"/>
      <c r="AF304" s="55"/>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row>
    <row r="305" spans="1:75" ht="12.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1"/>
      <c r="AA305" s="52"/>
      <c r="AB305" s="58"/>
      <c r="AC305" s="59"/>
      <c r="AD305" s="58"/>
      <c r="AE305" s="58"/>
      <c r="AF305" s="55"/>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row>
    <row r="306" spans="1:75" ht="12.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1"/>
      <c r="AA306" s="52"/>
      <c r="AB306" s="58"/>
      <c r="AC306" s="59"/>
      <c r="AD306" s="58"/>
      <c r="AE306" s="58"/>
      <c r="AF306" s="55"/>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row>
    <row r="307" spans="1:75" ht="12.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1"/>
      <c r="AA307" s="52"/>
      <c r="AB307" s="58"/>
      <c r="AC307" s="59"/>
      <c r="AD307" s="58"/>
      <c r="AE307" s="58"/>
      <c r="AF307" s="55"/>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row>
    <row r="308" spans="1:75" ht="12.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1"/>
      <c r="AA308" s="52"/>
      <c r="AB308" s="58"/>
      <c r="AC308" s="59"/>
      <c r="AD308" s="58"/>
      <c r="AE308" s="58"/>
      <c r="AF308" s="55"/>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row>
    <row r="309" spans="1:75" ht="12.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1"/>
      <c r="AA309" s="52"/>
      <c r="AB309" s="58"/>
      <c r="AC309" s="59"/>
      <c r="AD309" s="58"/>
      <c r="AE309" s="58"/>
      <c r="AF309" s="55"/>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row>
    <row r="310" spans="1:75" ht="12.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1"/>
      <c r="AA310" s="52"/>
      <c r="AB310" s="58"/>
      <c r="AC310" s="59"/>
      <c r="AD310" s="58"/>
      <c r="AE310" s="58"/>
      <c r="AF310" s="55"/>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row>
    <row r="311" spans="1:75" ht="12.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1"/>
      <c r="AA311" s="52"/>
      <c r="AB311" s="58"/>
      <c r="AC311" s="59"/>
      <c r="AD311" s="58"/>
      <c r="AE311" s="58"/>
      <c r="AF311" s="55"/>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row>
    <row r="312" spans="1:75" ht="12.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1"/>
      <c r="AA312" s="52"/>
      <c r="AB312" s="58"/>
      <c r="AC312" s="59"/>
      <c r="AD312" s="58"/>
      <c r="AE312" s="58"/>
      <c r="AF312" s="55"/>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row>
    <row r="313" spans="1:75" ht="12.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1"/>
      <c r="AA313" s="52"/>
      <c r="AB313" s="58"/>
      <c r="AC313" s="59"/>
      <c r="AD313" s="58"/>
      <c r="AE313" s="58"/>
      <c r="AF313" s="55"/>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row>
    <row r="314" spans="1:75" ht="12.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1"/>
      <c r="AA314" s="52"/>
      <c r="AB314" s="58"/>
      <c r="AC314" s="59"/>
      <c r="AD314" s="58"/>
      <c r="AE314" s="58"/>
      <c r="AF314" s="55"/>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row>
    <row r="315" spans="1:75" ht="12.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1"/>
      <c r="AA315" s="52"/>
      <c r="AB315" s="58"/>
      <c r="AC315" s="59"/>
      <c r="AD315" s="58"/>
      <c r="AE315" s="58"/>
      <c r="AF315" s="55"/>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row>
    <row r="316" spans="1:75" ht="12.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1"/>
      <c r="AA316" s="52"/>
      <c r="AB316" s="58"/>
      <c r="AC316" s="59"/>
      <c r="AD316" s="58"/>
      <c r="AE316" s="58"/>
      <c r="AF316" s="55"/>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row>
    <row r="317" spans="1:75" ht="12.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1"/>
      <c r="AA317" s="52"/>
      <c r="AB317" s="58"/>
      <c r="AC317" s="59"/>
      <c r="AD317" s="58"/>
      <c r="AE317" s="58"/>
      <c r="AF317" s="55"/>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row>
    <row r="318" spans="1:75" ht="12.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1"/>
      <c r="AA318" s="52"/>
      <c r="AB318" s="58"/>
      <c r="AC318" s="59"/>
      <c r="AD318" s="58"/>
      <c r="AE318" s="58"/>
      <c r="AF318" s="55"/>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row>
    <row r="319" spans="1:75" ht="12.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1"/>
      <c r="AA319" s="52"/>
      <c r="AB319" s="58"/>
      <c r="AC319" s="59"/>
      <c r="AD319" s="58"/>
      <c r="AE319" s="58"/>
      <c r="AF319" s="55"/>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row>
    <row r="320" spans="1:75" ht="12.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1"/>
      <c r="AA320" s="52"/>
      <c r="AB320" s="58"/>
      <c r="AC320" s="59"/>
      <c r="AD320" s="58"/>
      <c r="AE320" s="58"/>
      <c r="AF320" s="55"/>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row>
    <row r="321" spans="1:75" ht="12.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1"/>
      <c r="AA321" s="52"/>
      <c r="AB321" s="58"/>
      <c r="AC321" s="59"/>
      <c r="AD321" s="58"/>
      <c r="AE321" s="58"/>
      <c r="AF321" s="55"/>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row>
    <row r="322" spans="1:75" ht="12.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1"/>
      <c r="AA322" s="52"/>
      <c r="AB322" s="58"/>
      <c r="AC322" s="59"/>
      <c r="AD322" s="58"/>
      <c r="AE322" s="58"/>
      <c r="AF322" s="55"/>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row>
    <row r="323" spans="1:75" ht="12.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1"/>
      <c r="AA323" s="52"/>
      <c r="AB323" s="58"/>
      <c r="AC323" s="59"/>
      <c r="AD323" s="58"/>
      <c r="AE323" s="58"/>
      <c r="AF323" s="55"/>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row>
    <row r="324" spans="1:75" ht="12.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1"/>
      <c r="AA324" s="52"/>
      <c r="AB324" s="58"/>
      <c r="AC324" s="59"/>
      <c r="AD324" s="58"/>
      <c r="AE324" s="58"/>
      <c r="AF324" s="55"/>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row>
    <row r="325" spans="1:75" ht="12.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1"/>
      <c r="AA325" s="52"/>
      <c r="AB325" s="58"/>
      <c r="AC325" s="59"/>
      <c r="AD325" s="58"/>
      <c r="AE325" s="58"/>
      <c r="AF325" s="55"/>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row>
    <row r="326" spans="1:75" ht="12.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1"/>
      <c r="AA326" s="52"/>
      <c r="AB326" s="58"/>
      <c r="AC326" s="59"/>
      <c r="AD326" s="58"/>
      <c r="AE326" s="58"/>
      <c r="AF326" s="55"/>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row>
    <row r="327" spans="1:75" ht="12.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1"/>
      <c r="AA327" s="52"/>
      <c r="AB327" s="58"/>
      <c r="AC327" s="59"/>
      <c r="AD327" s="58"/>
      <c r="AE327" s="58"/>
      <c r="AF327" s="55"/>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row>
    <row r="328" spans="1:75" ht="12.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1"/>
      <c r="AA328" s="52"/>
      <c r="AB328" s="58"/>
      <c r="AC328" s="59"/>
      <c r="AD328" s="58"/>
      <c r="AE328" s="58"/>
      <c r="AF328" s="55"/>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row>
    <row r="329" spans="1:75" ht="12.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1"/>
      <c r="AA329" s="52"/>
      <c r="AB329" s="58"/>
      <c r="AC329" s="59"/>
      <c r="AD329" s="58"/>
      <c r="AE329" s="58"/>
      <c r="AF329" s="55"/>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row>
    <row r="330" spans="1:75" ht="12.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1"/>
      <c r="AA330" s="52"/>
      <c r="AB330" s="58"/>
      <c r="AC330" s="59"/>
      <c r="AD330" s="58"/>
      <c r="AE330" s="58"/>
      <c r="AF330" s="55"/>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row>
    <row r="331" spans="1:75" ht="12.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1"/>
      <c r="AA331" s="52"/>
      <c r="AB331" s="58"/>
      <c r="AC331" s="59"/>
      <c r="AD331" s="58"/>
      <c r="AE331" s="58"/>
      <c r="AF331" s="55"/>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row>
    <row r="332" spans="1:75" ht="12.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1"/>
      <c r="AA332" s="52"/>
      <c r="AB332" s="58"/>
      <c r="AC332" s="59"/>
      <c r="AD332" s="58"/>
      <c r="AE332" s="58"/>
      <c r="AF332" s="55"/>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row>
    <row r="333" spans="1:75" ht="12.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1"/>
      <c r="AA333" s="52"/>
      <c r="AB333" s="58"/>
      <c r="AC333" s="59"/>
      <c r="AD333" s="58"/>
      <c r="AE333" s="58"/>
      <c r="AF333" s="55"/>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row>
    <row r="334" spans="1:75" ht="12.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1"/>
      <c r="AA334" s="52"/>
      <c r="AB334" s="58"/>
      <c r="AC334" s="59"/>
      <c r="AD334" s="58"/>
      <c r="AE334" s="58"/>
      <c r="AF334" s="55"/>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row>
    <row r="335" spans="1:75" ht="12.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1"/>
      <c r="AA335" s="52"/>
      <c r="AB335" s="58"/>
      <c r="AC335" s="59"/>
      <c r="AD335" s="58"/>
      <c r="AE335" s="58"/>
      <c r="AF335" s="55"/>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row>
    <row r="336" spans="1:75" ht="12.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1"/>
      <c r="AA336" s="52"/>
      <c r="AB336" s="58"/>
      <c r="AC336" s="59"/>
      <c r="AD336" s="58"/>
      <c r="AE336" s="58"/>
      <c r="AF336" s="55"/>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row>
    <row r="337" spans="1:75" ht="12.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1"/>
      <c r="AA337" s="52"/>
      <c r="AB337" s="58"/>
      <c r="AC337" s="59"/>
      <c r="AD337" s="58"/>
      <c r="AE337" s="58"/>
      <c r="AF337" s="55"/>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row>
    <row r="338" spans="1:75" ht="12.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1"/>
      <c r="AA338" s="52"/>
      <c r="AB338" s="58"/>
      <c r="AC338" s="59"/>
      <c r="AD338" s="58"/>
      <c r="AE338" s="58"/>
      <c r="AF338" s="55"/>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row>
    <row r="339" spans="1:75" ht="12.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1"/>
      <c r="AA339" s="52"/>
      <c r="AB339" s="58"/>
      <c r="AC339" s="59"/>
      <c r="AD339" s="58"/>
      <c r="AE339" s="58"/>
      <c r="AF339" s="55"/>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row>
    <row r="340" spans="1:75" ht="12.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1"/>
      <c r="AA340" s="52"/>
      <c r="AB340" s="58"/>
      <c r="AC340" s="59"/>
      <c r="AD340" s="58"/>
      <c r="AE340" s="58"/>
      <c r="AF340" s="55"/>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row>
    <row r="341" spans="1:75" ht="12.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1"/>
      <c r="AA341" s="52"/>
      <c r="AB341" s="58"/>
      <c r="AC341" s="59"/>
      <c r="AD341" s="58"/>
      <c r="AE341" s="58"/>
      <c r="AF341" s="55"/>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row>
    <row r="342" spans="1:75" ht="12.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1"/>
      <c r="AA342" s="52"/>
      <c r="AB342" s="58"/>
      <c r="AC342" s="59"/>
      <c r="AD342" s="58"/>
      <c r="AE342" s="58"/>
      <c r="AF342" s="55"/>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row>
    <row r="343" spans="1:75" ht="12.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1"/>
      <c r="AA343" s="52"/>
      <c r="AB343" s="58"/>
      <c r="AC343" s="59"/>
      <c r="AD343" s="58"/>
      <c r="AE343" s="58"/>
      <c r="AF343" s="55"/>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row>
    <row r="344" spans="1:75" ht="12.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1"/>
      <c r="AA344" s="52"/>
      <c r="AB344" s="58"/>
      <c r="AC344" s="59"/>
      <c r="AD344" s="58"/>
      <c r="AE344" s="58"/>
      <c r="AF344" s="55"/>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row>
    <row r="345" spans="1:75" ht="12.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1"/>
      <c r="AA345" s="52"/>
      <c r="AB345" s="58"/>
      <c r="AC345" s="59"/>
      <c r="AD345" s="58"/>
      <c r="AE345" s="58"/>
      <c r="AF345" s="55"/>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row>
    <row r="346" spans="1:75" ht="12.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1"/>
      <c r="AA346" s="52"/>
      <c r="AB346" s="58"/>
      <c r="AC346" s="59"/>
      <c r="AD346" s="58"/>
      <c r="AE346" s="58"/>
      <c r="AF346" s="55"/>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row>
    <row r="347" spans="1:75" ht="12.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1"/>
      <c r="AA347" s="52"/>
      <c r="AB347" s="58"/>
      <c r="AC347" s="59"/>
      <c r="AD347" s="58"/>
      <c r="AE347" s="58"/>
      <c r="AF347" s="55"/>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row>
    <row r="348" spans="1:75" ht="12.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1"/>
      <c r="AA348" s="52"/>
      <c r="AB348" s="58"/>
      <c r="AC348" s="59"/>
      <c r="AD348" s="58"/>
      <c r="AE348" s="58"/>
      <c r="AF348" s="55"/>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row>
    <row r="349" spans="1:75" ht="12.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1"/>
      <c r="AA349" s="52"/>
      <c r="AB349" s="58"/>
      <c r="AC349" s="59"/>
      <c r="AD349" s="58"/>
      <c r="AE349" s="58"/>
      <c r="AF349" s="55"/>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row>
    <row r="350" spans="1:75" ht="12.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1"/>
      <c r="AA350" s="52"/>
      <c r="AB350" s="58"/>
      <c r="AC350" s="59"/>
      <c r="AD350" s="58"/>
      <c r="AE350" s="58"/>
      <c r="AF350" s="55"/>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row>
    <row r="351" spans="1:75" ht="12.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1"/>
      <c r="AA351" s="52"/>
      <c r="AB351" s="58"/>
      <c r="AC351" s="59"/>
      <c r="AD351" s="58"/>
      <c r="AE351" s="58"/>
      <c r="AF351" s="55"/>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row>
    <row r="352" spans="1:75" ht="12.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1"/>
      <c r="AA352" s="52"/>
      <c r="AB352" s="58"/>
      <c r="AC352" s="59"/>
      <c r="AD352" s="58"/>
      <c r="AE352" s="58"/>
      <c r="AF352" s="55"/>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row>
    <row r="353" spans="1:75" ht="12.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1"/>
      <c r="AA353" s="52"/>
      <c r="AB353" s="58"/>
      <c r="AC353" s="59"/>
      <c r="AD353" s="58"/>
      <c r="AE353" s="58"/>
      <c r="AF353" s="55"/>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row>
    <row r="354" spans="1:75" ht="12.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1"/>
      <c r="AA354" s="52"/>
      <c r="AB354" s="58"/>
      <c r="AC354" s="59"/>
      <c r="AD354" s="58"/>
      <c r="AE354" s="58"/>
      <c r="AF354" s="55"/>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row>
    <row r="355" spans="1:75" ht="12.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1"/>
      <c r="AA355" s="52"/>
      <c r="AB355" s="58"/>
      <c r="AC355" s="59"/>
      <c r="AD355" s="58"/>
      <c r="AE355" s="58"/>
      <c r="AF355" s="55"/>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row>
    <row r="356" spans="1:75" ht="12.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1"/>
      <c r="AA356" s="52"/>
      <c r="AB356" s="58"/>
      <c r="AC356" s="59"/>
      <c r="AD356" s="58"/>
      <c r="AE356" s="58"/>
      <c r="AF356" s="55"/>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row>
    <row r="357" spans="1:75" ht="12.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1"/>
      <c r="AA357" s="52"/>
      <c r="AB357" s="58"/>
      <c r="AC357" s="59"/>
      <c r="AD357" s="58"/>
      <c r="AE357" s="58"/>
      <c r="AF357" s="55"/>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row>
    <row r="358" spans="1:75" ht="12.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1"/>
      <c r="AA358" s="52"/>
      <c r="AB358" s="58"/>
      <c r="AC358" s="59"/>
      <c r="AD358" s="58"/>
      <c r="AE358" s="58"/>
      <c r="AF358" s="55"/>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row>
    <row r="359" spans="1:75" ht="12.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1"/>
      <c r="AA359" s="52"/>
      <c r="AB359" s="58"/>
      <c r="AC359" s="59"/>
      <c r="AD359" s="58"/>
      <c r="AE359" s="58"/>
      <c r="AF359" s="55"/>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row>
    <row r="360" spans="1:75" ht="12.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1"/>
      <c r="AA360" s="52"/>
      <c r="AB360" s="58"/>
      <c r="AC360" s="59"/>
      <c r="AD360" s="58"/>
      <c r="AE360" s="58"/>
      <c r="AF360" s="55"/>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row>
    <row r="361" spans="1:75" ht="12.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1"/>
      <c r="AA361" s="52"/>
      <c r="AB361" s="58"/>
      <c r="AC361" s="59"/>
      <c r="AD361" s="58"/>
      <c r="AE361" s="58"/>
      <c r="AF361" s="55"/>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row>
    <row r="362" spans="1:75" ht="12.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1"/>
      <c r="AA362" s="52"/>
      <c r="AB362" s="58"/>
      <c r="AC362" s="59"/>
      <c r="AD362" s="58"/>
      <c r="AE362" s="58"/>
      <c r="AF362" s="55"/>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row>
    <row r="363" spans="1:75" ht="12.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1"/>
      <c r="AA363" s="52"/>
      <c r="AB363" s="58"/>
      <c r="AC363" s="59"/>
      <c r="AD363" s="58"/>
      <c r="AE363" s="58"/>
      <c r="AF363" s="55"/>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row>
    <row r="364" spans="1:75" ht="12.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1"/>
      <c r="AA364" s="52"/>
      <c r="AB364" s="58"/>
      <c r="AC364" s="59"/>
      <c r="AD364" s="58"/>
      <c r="AE364" s="58"/>
      <c r="AF364" s="55"/>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row>
    <row r="365" spans="1:75" ht="12.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1"/>
      <c r="AA365" s="52"/>
      <c r="AB365" s="58"/>
      <c r="AC365" s="59"/>
      <c r="AD365" s="58"/>
      <c r="AE365" s="58"/>
      <c r="AF365" s="55"/>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row>
    <row r="366" spans="1:75" ht="12.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1"/>
      <c r="AA366" s="52"/>
      <c r="AB366" s="58"/>
      <c r="AC366" s="59"/>
      <c r="AD366" s="58"/>
      <c r="AE366" s="58"/>
      <c r="AF366" s="55"/>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row>
    <row r="367" spans="1:75" ht="12.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1"/>
      <c r="AA367" s="52"/>
      <c r="AB367" s="58"/>
      <c r="AC367" s="59"/>
      <c r="AD367" s="58"/>
      <c r="AE367" s="58"/>
      <c r="AF367" s="55"/>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row>
    <row r="368" spans="1:75" ht="12.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1"/>
      <c r="AA368" s="52"/>
      <c r="AB368" s="58"/>
      <c r="AC368" s="59"/>
      <c r="AD368" s="58"/>
      <c r="AE368" s="58"/>
      <c r="AF368" s="55"/>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row>
    <row r="369" spans="1:75" ht="12.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1"/>
      <c r="AA369" s="52"/>
      <c r="AB369" s="58"/>
      <c r="AC369" s="59"/>
      <c r="AD369" s="58"/>
      <c r="AE369" s="58"/>
      <c r="AF369" s="55"/>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row>
    <row r="370" spans="1:75" ht="12.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1"/>
      <c r="AA370" s="52"/>
      <c r="AB370" s="58"/>
      <c r="AC370" s="59"/>
      <c r="AD370" s="58"/>
      <c r="AE370" s="58"/>
      <c r="AF370" s="55"/>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row>
    <row r="371" spans="1:75" ht="12.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1"/>
      <c r="AA371" s="52"/>
      <c r="AB371" s="58"/>
      <c r="AC371" s="59"/>
      <c r="AD371" s="58"/>
      <c r="AE371" s="58"/>
      <c r="AF371" s="55"/>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row>
    <row r="372" spans="1:75" ht="12.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1"/>
      <c r="AA372" s="52"/>
      <c r="AB372" s="58"/>
      <c r="AC372" s="59"/>
      <c r="AD372" s="58"/>
      <c r="AE372" s="58"/>
      <c r="AF372" s="55"/>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row>
    <row r="373" spans="1:75" ht="12.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1"/>
      <c r="AA373" s="52"/>
      <c r="AB373" s="58"/>
      <c r="AC373" s="59"/>
      <c r="AD373" s="58"/>
      <c r="AE373" s="58"/>
      <c r="AF373" s="55"/>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row>
    <row r="374" spans="1:75" ht="12.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1"/>
      <c r="AA374" s="52"/>
      <c r="AB374" s="58"/>
      <c r="AC374" s="59"/>
      <c r="AD374" s="58"/>
      <c r="AE374" s="58"/>
      <c r="AF374" s="55"/>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row>
    <row r="375" spans="1:75" ht="12.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1"/>
      <c r="AA375" s="52"/>
      <c r="AB375" s="58"/>
      <c r="AC375" s="59"/>
      <c r="AD375" s="58"/>
      <c r="AE375" s="58"/>
      <c r="AF375" s="55"/>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row>
    <row r="376" spans="1:75" ht="12.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1"/>
      <c r="AA376" s="52"/>
      <c r="AB376" s="58"/>
      <c r="AC376" s="59"/>
      <c r="AD376" s="58"/>
      <c r="AE376" s="58"/>
      <c r="AF376" s="55"/>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row>
    <row r="377" spans="1:75" ht="12.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1"/>
      <c r="AA377" s="52"/>
      <c r="AB377" s="58"/>
      <c r="AC377" s="59"/>
      <c r="AD377" s="58"/>
      <c r="AE377" s="58"/>
      <c r="AF377" s="55"/>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row>
    <row r="378" spans="1:75" ht="12.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1"/>
      <c r="AA378" s="52"/>
      <c r="AB378" s="58"/>
      <c r="AC378" s="59"/>
      <c r="AD378" s="58"/>
      <c r="AE378" s="58"/>
      <c r="AF378" s="55"/>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row>
    <row r="379" spans="1:75" ht="12.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1"/>
      <c r="AA379" s="52"/>
      <c r="AB379" s="58"/>
      <c r="AC379" s="59"/>
      <c r="AD379" s="58"/>
      <c r="AE379" s="58"/>
      <c r="AF379" s="55"/>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row>
    <row r="380" spans="1:75" ht="12.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1"/>
      <c r="AA380" s="52"/>
      <c r="AB380" s="58"/>
      <c r="AC380" s="59"/>
      <c r="AD380" s="58"/>
      <c r="AE380" s="58"/>
      <c r="AF380" s="55"/>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row>
    <row r="381" spans="1:75" ht="12.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1"/>
      <c r="AA381" s="52"/>
      <c r="AB381" s="58"/>
      <c r="AC381" s="59"/>
      <c r="AD381" s="58"/>
      <c r="AE381" s="58"/>
      <c r="AF381" s="55"/>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row>
    <row r="382" spans="1:75" ht="12.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1"/>
      <c r="AA382" s="52"/>
      <c r="AB382" s="58"/>
      <c r="AC382" s="59"/>
      <c r="AD382" s="58"/>
      <c r="AE382" s="58"/>
      <c r="AF382" s="55"/>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row>
    <row r="383" spans="1:75" ht="12.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1"/>
      <c r="AA383" s="52"/>
      <c r="AB383" s="58"/>
      <c r="AC383" s="59"/>
      <c r="AD383" s="58"/>
      <c r="AE383" s="58"/>
      <c r="AF383" s="55"/>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row>
    <row r="384" spans="1:75" ht="12.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1"/>
      <c r="AA384" s="52"/>
      <c r="AB384" s="58"/>
      <c r="AC384" s="59"/>
      <c r="AD384" s="58"/>
      <c r="AE384" s="58"/>
      <c r="AF384" s="55"/>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row>
    <row r="385" spans="1:75" ht="12.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1"/>
      <c r="AA385" s="52"/>
      <c r="AB385" s="58"/>
      <c r="AC385" s="59"/>
      <c r="AD385" s="58"/>
      <c r="AE385" s="58"/>
      <c r="AF385" s="55"/>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row>
    <row r="386" spans="1:75" ht="12.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1"/>
      <c r="AA386" s="52"/>
      <c r="AB386" s="58"/>
      <c r="AC386" s="59"/>
      <c r="AD386" s="58"/>
      <c r="AE386" s="58"/>
      <c r="AF386" s="55"/>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row>
    <row r="387" spans="1:75" ht="12.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1"/>
      <c r="AA387" s="52"/>
      <c r="AB387" s="58"/>
      <c r="AC387" s="59"/>
      <c r="AD387" s="58"/>
      <c r="AE387" s="58"/>
      <c r="AF387" s="55"/>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row>
    <row r="388" spans="1:75" ht="12.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1"/>
      <c r="AA388" s="52"/>
      <c r="AB388" s="58"/>
      <c r="AC388" s="59"/>
      <c r="AD388" s="58"/>
      <c r="AE388" s="58"/>
      <c r="AF388" s="55"/>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row>
    <row r="389" spans="1:75" ht="12.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1"/>
      <c r="AA389" s="52"/>
      <c r="AB389" s="58"/>
      <c r="AC389" s="59"/>
      <c r="AD389" s="58"/>
      <c r="AE389" s="58"/>
      <c r="AF389" s="55"/>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row>
    <row r="390" spans="1:75" ht="12.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1"/>
      <c r="AA390" s="52"/>
      <c r="AB390" s="58"/>
      <c r="AC390" s="59"/>
      <c r="AD390" s="58"/>
      <c r="AE390" s="58"/>
      <c r="AF390" s="55"/>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row>
    <row r="391" spans="1:75" ht="12.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1"/>
      <c r="AA391" s="52"/>
      <c r="AB391" s="58"/>
      <c r="AC391" s="59"/>
      <c r="AD391" s="58"/>
      <c r="AE391" s="58"/>
      <c r="AF391" s="55"/>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row>
    <row r="392" spans="1:75" ht="12.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1"/>
      <c r="AA392" s="52"/>
      <c r="AB392" s="58"/>
      <c r="AC392" s="59"/>
      <c r="AD392" s="58"/>
      <c r="AE392" s="58"/>
      <c r="AF392" s="55"/>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row>
    <row r="393" spans="1:75" ht="12.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1"/>
      <c r="AA393" s="52"/>
      <c r="AB393" s="58"/>
      <c r="AC393" s="59"/>
      <c r="AD393" s="58"/>
      <c r="AE393" s="58"/>
      <c r="AF393" s="55"/>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row>
    <row r="394" spans="1:75" ht="12.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1"/>
      <c r="AA394" s="52"/>
      <c r="AB394" s="58"/>
      <c r="AC394" s="59"/>
      <c r="AD394" s="58"/>
      <c r="AE394" s="58"/>
      <c r="AF394" s="55"/>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c r="BW394" s="4"/>
    </row>
    <row r="395" spans="1:75" ht="12.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1"/>
      <c r="AA395" s="52"/>
      <c r="AB395" s="58"/>
      <c r="AC395" s="59"/>
      <c r="AD395" s="58"/>
      <c r="AE395" s="58"/>
      <c r="AF395" s="55"/>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c r="BT395" s="4"/>
      <c r="BU395" s="4"/>
      <c r="BV395" s="4"/>
      <c r="BW395" s="4"/>
    </row>
    <row r="396" spans="1:75" ht="12.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1"/>
      <c r="AA396" s="52"/>
      <c r="AB396" s="58"/>
      <c r="AC396" s="59"/>
      <c r="AD396" s="58"/>
      <c r="AE396" s="58"/>
      <c r="AF396" s="55"/>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4"/>
      <c r="BP396" s="4"/>
      <c r="BQ396" s="4"/>
      <c r="BR396" s="4"/>
      <c r="BS396" s="4"/>
      <c r="BT396" s="4"/>
      <c r="BU396" s="4"/>
      <c r="BV396" s="4"/>
      <c r="BW396" s="4"/>
    </row>
    <row r="397" spans="1:75" ht="12.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1"/>
      <c r="AA397" s="52"/>
      <c r="AB397" s="58"/>
      <c r="AC397" s="59"/>
      <c r="AD397" s="58"/>
      <c r="AE397" s="58"/>
      <c r="AF397" s="55"/>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c r="BL397" s="4"/>
      <c r="BM397" s="4"/>
      <c r="BN397" s="4"/>
      <c r="BO397" s="4"/>
      <c r="BP397" s="4"/>
      <c r="BQ397" s="4"/>
      <c r="BR397" s="4"/>
      <c r="BS397" s="4"/>
      <c r="BT397" s="4"/>
      <c r="BU397" s="4"/>
      <c r="BV397" s="4"/>
      <c r="BW397" s="4"/>
    </row>
    <row r="398" spans="1:75" ht="12.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1"/>
      <c r="AA398" s="52"/>
      <c r="AB398" s="58"/>
      <c r="AC398" s="59"/>
      <c r="AD398" s="58"/>
      <c r="AE398" s="58"/>
      <c r="AF398" s="55"/>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c r="BL398" s="4"/>
      <c r="BM398" s="4"/>
      <c r="BN398" s="4"/>
      <c r="BO398" s="4"/>
      <c r="BP398" s="4"/>
      <c r="BQ398" s="4"/>
      <c r="BR398" s="4"/>
      <c r="BS398" s="4"/>
      <c r="BT398" s="4"/>
      <c r="BU398" s="4"/>
      <c r="BV398" s="4"/>
      <c r="BW398" s="4"/>
    </row>
    <row r="399" spans="1:75" ht="12.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1"/>
      <c r="AA399" s="52"/>
      <c r="AB399" s="58"/>
      <c r="AC399" s="59"/>
      <c r="AD399" s="58"/>
      <c r="AE399" s="58"/>
      <c r="AF399" s="55"/>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c r="BP399" s="4"/>
      <c r="BQ399" s="4"/>
      <c r="BR399" s="4"/>
      <c r="BS399" s="4"/>
      <c r="BT399" s="4"/>
      <c r="BU399" s="4"/>
      <c r="BV399" s="4"/>
      <c r="BW399" s="4"/>
    </row>
    <row r="400" spans="1:75" ht="12.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1"/>
      <c r="AA400" s="52"/>
      <c r="AB400" s="58"/>
      <c r="AC400" s="59"/>
      <c r="AD400" s="58"/>
      <c r="AE400" s="58"/>
      <c r="AF400" s="55"/>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4"/>
      <c r="BO400" s="4"/>
      <c r="BP400" s="4"/>
      <c r="BQ400" s="4"/>
      <c r="BR400" s="4"/>
      <c r="BS400" s="4"/>
      <c r="BT400" s="4"/>
      <c r="BU400" s="4"/>
      <c r="BV400" s="4"/>
      <c r="BW400" s="4"/>
    </row>
    <row r="401" spans="1:75" ht="12.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1"/>
      <c r="AA401" s="52"/>
      <c r="AB401" s="58"/>
      <c r="AC401" s="59"/>
      <c r="AD401" s="58"/>
      <c r="AE401" s="58"/>
      <c r="AF401" s="55"/>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c r="BP401" s="4"/>
      <c r="BQ401" s="4"/>
      <c r="BR401" s="4"/>
      <c r="BS401" s="4"/>
      <c r="BT401" s="4"/>
      <c r="BU401" s="4"/>
      <c r="BV401" s="4"/>
      <c r="BW401" s="4"/>
    </row>
    <row r="402" spans="1:75" ht="12.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1"/>
      <c r="AA402" s="52"/>
      <c r="AB402" s="58"/>
      <c r="AC402" s="59"/>
      <c r="AD402" s="58"/>
      <c r="AE402" s="58"/>
      <c r="AF402" s="55"/>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W402" s="4"/>
    </row>
    <row r="403" spans="1:75" ht="12.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1"/>
      <c r="AA403" s="52"/>
      <c r="AB403" s="58"/>
      <c r="AC403" s="59"/>
      <c r="AD403" s="58"/>
      <c r="AE403" s="58"/>
      <c r="AF403" s="55"/>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c r="BP403" s="4"/>
      <c r="BQ403" s="4"/>
      <c r="BR403" s="4"/>
      <c r="BS403" s="4"/>
      <c r="BT403" s="4"/>
      <c r="BU403" s="4"/>
      <c r="BV403" s="4"/>
      <c r="BW403" s="4"/>
    </row>
    <row r="404" spans="1:75" ht="12.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1"/>
      <c r="AA404" s="52"/>
      <c r="AB404" s="58"/>
      <c r="AC404" s="59"/>
      <c r="AD404" s="58"/>
      <c r="AE404" s="58"/>
      <c r="AF404" s="55"/>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W404" s="4"/>
    </row>
    <row r="405" spans="1:75" ht="12.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1"/>
      <c r="AA405" s="52"/>
      <c r="AB405" s="58"/>
      <c r="AC405" s="59"/>
      <c r="AD405" s="58"/>
      <c r="AE405" s="58"/>
      <c r="AF405" s="55"/>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c r="BP405" s="4"/>
      <c r="BQ405" s="4"/>
      <c r="BR405" s="4"/>
      <c r="BS405" s="4"/>
      <c r="BT405" s="4"/>
      <c r="BU405" s="4"/>
      <c r="BV405" s="4"/>
      <c r="BW405" s="4"/>
    </row>
    <row r="406" spans="1:75" ht="12.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1"/>
      <c r="AA406" s="52"/>
      <c r="AB406" s="58"/>
      <c r="AC406" s="59"/>
      <c r="AD406" s="58"/>
      <c r="AE406" s="58"/>
      <c r="AF406" s="55"/>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4"/>
      <c r="BP406" s="4"/>
      <c r="BQ406" s="4"/>
      <c r="BR406" s="4"/>
      <c r="BS406" s="4"/>
      <c r="BT406" s="4"/>
      <c r="BU406" s="4"/>
      <c r="BV406" s="4"/>
      <c r="BW406" s="4"/>
    </row>
    <row r="407" spans="1:75" ht="12.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1"/>
      <c r="AA407" s="52"/>
      <c r="AB407" s="58"/>
      <c r="AC407" s="59"/>
      <c r="AD407" s="58"/>
      <c r="AE407" s="58"/>
      <c r="AF407" s="55"/>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c r="BO407" s="4"/>
      <c r="BP407" s="4"/>
      <c r="BQ407" s="4"/>
      <c r="BR407" s="4"/>
      <c r="BS407" s="4"/>
      <c r="BT407" s="4"/>
      <c r="BU407" s="4"/>
      <c r="BV407" s="4"/>
      <c r="BW407" s="4"/>
    </row>
    <row r="408" spans="1:75" ht="12.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1"/>
      <c r="AA408" s="52"/>
      <c r="AB408" s="58"/>
      <c r="AC408" s="59"/>
      <c r="AD408" s="58"/>
      <c r="AE408" s="58"/>
      <c r="AF408" s="55"/>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c r="BP408" s="4"/>
      <c r="BQ408" s="4"/>
      <c r="BR408" s="4"/>
      <c r="BS408" s="4"/>
      <c r="BT408" s="4"/>
      <c r="BU408" s="4"/>
      <c r="BV408" s="4"/>
      <c r="BW408" s="4"/>
    </row>
    <row r="409" spans="1:75" ht="12.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1"/>
      <c r="AA409" s="52"/>
      <c r="AB409" s="58"/>
      <c r="AC409" s="59"/>
      <c r="AD409" s="58"/>
      <c r="AE409" s="58"/>
      <c r="AF409" s="55"/>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c r="BT409" s="4"/>
      <c r="BU409" s="4"/>
      <c r="BV409" s="4"/>
      <c r="BW409" s="4"/>
    </row>
    <row r="410" spans="1:75" ht="12.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1"/>
      <c r="AA410" s="52"/>
      <c r="AB410" s="58"/>
      <c r="AC410" s="59"/>
      <c r="AD410" s="58"/>
      <c r="AE410" s="58"/>
      <c r="AF410" s="55"/>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c r="BP410" s="4"/>
      <c r="BQ410" s="4"/>
      <c r="BR410" s="4"/>
      <c r="BS410" s="4"/>
      <c r="BT410" s="4"/>
      <c r="BU410" s="4"/>
      <c r="BV410" s="4"/>
      <c r="BW410" s="4"/>
    </row>
    <row r="411" spans="1:75" ht="12.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1"/>
      <c r="AA411" s="52"/>
      <c r="AB411" s="58"/>
      <c r="AC411" s="59"/>
      <c r="AD411" s="58"/>
      <c r="AE411" s="58"/>
      <c r="AF411" s="55"/>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c r="BS411" s="4"/>
      <c r="BT411" s="4"/>
      <c r="BU411" s="4"/>
      <c r="BV411" s="4"/>
      <c r="BW411" s="4"/>
    </row>
    <row r="412" spans="1:75" ht="12.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1"/>
      <c r="AA412" s="52"/>
      <c r="AB412" s="58"/>
      <c r="AC412" s="59"/>
      <c r="AD412" s="58"/>
      <c r="AE412" s="58"/>
      <c r="AF412" s="55"/>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c r="BT412" s="4"/>
      <c r="BU412" s="4"/>
      <c r="BV412" s="4"/>
      <c r="BW412" s="4"/>
    </row>
    <row r="413" spans="1:75" ht="12.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1"/>
      <c r="AA413" s="52"/>
      <c r="AB413" s="58"/>
      <c r="AC413" s="59"/>
      <c r="AD413" s="58"/>
      <c r="AE413" s="58"/>
      <c r="AF413" s="55"/>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c r="BL413" s="4"/>
      <c r="BM413" s="4"/>
      <c r="BN413" s="4"/>
      <c r="BO413" s="4"/>
      <c r="BP413" s="4"/>
      <c r="BQ413" s="4"/>
      <c r="BR413" s="4"/>
      <c r="BS413" s="4"/>
      <c r="BT413" s="4"/>
      <c r="BU413" s="4"/>
      <c r="BV413" s="4"/>
      <c r="BW413" s="4"/>
    </row>
    <row r="414" spans="1:75" ht="12.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1"/>
      <c r="AA414" s="52"/>
      <c r="AB414" s="58"/>
      <c r="AC414" s="59"/>
      <c r="AD414" s="58"/>
      <c r="AE414" s="58"/>
      <c r="AF414" s="55"/>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4"/>
      <c r="BP414" s="4"/>
      <c r="BQ414" s="4"/>
      <c r="BR414" s="4"/>
      <c r="BS414" s="4"/>
      <c r="BT414" s="4"/>
      <c r="BU414" s="4"/>
      <c r="BV414" s="4"/>
      <c r="BW414" s="4"/>
    </row>
    <row r="415" spans="1:75" ht="12.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1"/>
      <c r="AA415" s="52"/>
      <c r="AB415" s="58"/>
      <c r="AC415" s="59"/>
      <c r="AD415" s="58"/>
      <c r="AE415" s="58"/>
      <c r="AF415" s="55"/>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c r="BN415" s="4"/>
      <c r="BO415" s="4"/>
      <c r="BP415" s="4"/>
      <c r="BQ415" s="4"/>
      <c r="BR415" s="4"/>
      <c r="BS415" s="4"/>
      <c r="BT415" s="4"/>
      <c r="BU415" s="4"/>
      <c r="BV415" s="4"/>
      <c r="BW415" s="4"/>
    </row>
    <row r="416" spans="1:75" ht="12.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1"/>
      <c r="AA416" s="52"/>
      <c r="AB416" s="58"/>
      <c r="AC416" s="59"/>
      <c r="AD416" s="58"/>
      <c r="AE416" s="58"/>
      <c r="AF416" s="55"/>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c r="BL416" s="4"/>
      <c r="BM416" s="4"/>
      <c r="BN416" s="4"/>
      <c r="BO416" s="4"/>
      <c r="BP416" s="4"/>
      <c r="BQ416" s="4"/>
      <c r="BR416" s="4"/>
      <c r="BS416" s="4"/>
      <c r="BT416" s="4"/>
      <c r="BU416" s="4"/>
      <c r="BV416" s="4"/>
      <c r="BW416" s="4"/>
    </row>
    <row r="417" spans="1:75" ht="12.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1"/>
      <c r="AA417" s="52"/>
      <c r="AB417" s="58"/>
      <c r="AC417" s="59"/>
      <c r="AD417" s="58"/>
      <c r="AE417" s="58"/>
      <c r="AF417" s="55"/>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c r="BM417" s="4"/>
      <c r="BN417" s="4"/>
      <c r="BO417" s="4"/>
      <c r="BP417" s="4"/>
      <c r="BQ417" s="4"/>
      <c r="BR417" s="4"/>
      <c r="BS417" s="4"/>
      <c r="BT417" s="4"/>
      <c r="BU417" s="4"/>
      <c r="BV417" s="4"/>
      <c r="BW417" s="4"/>
    </row>
    <row r="418" spans="1:75" ht="12.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1"/>
      <c r="AA418" s="52"/>
      <c r="AB418" s="58"/>
      <c r="AC418" s="59"/>
      <c r="AD418" s="58"/>
      <c r="AE418" s="58"/>
      <c r="AF418" s="55"/>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4"/>
      <c r="BP418" s="4"/>
      <c r="BQ418" s="4"/>
      <c r="BR418" s="4"/>
      <c r="BS418" s="4"/>
      <c r="BT418" s="4"/>
      <c r="BU418" s="4"/>
      <c r="BV418" s="4"/>
      <c r="BW418" s="4"/>
    </row>
    <row r="419" spans="1:75" ht="12.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1"/>
      <c r="AA419" s="52"/>
      <c r="AB419" s="58"/>
      <c r="AC419" s="59"/>
      <c r="AD419" s="58"/>
      <c r="AE419" s="58"/>
      <c r="AF419" s="55"/>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W419" s="4"/>
    </row>
    <row r="420" spans="1:75" ht="12.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1"/>
      <c r="AA420" s="52"/>
      <c r="AB420" s="58"/>
      <c r="AC420" s="59"/>
      <c r="AD420" s="58"/>
      <c r="AE420" s="58"/>
      <c r="AF420" s="55"/>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c r="BP420" s="4"/>
      <c r="BQ420" s="4"/>
      <c r="BR420" s="4"/>
      <c r="BS420" s="4"/>
      <c r="BT420" s="4"/>
      <c r="BU420" s="4"/>
      <c r="BV420" s="4"/>
      <c r="BW420" s="4"/>
    </row>
    <row r="421" spans="1:75" ht="12.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1"/>
      <c r="AA421" s="52"/>
      <c r="AB421" s="58"/>
      <c r="AC421" s="59"/>
      <c r="AD421" s="58"/>
      <c r="AE421" s="58"/>
      <c r="AF421" s="55"/>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c r="BL421" s="4"/>
      <c r="BM421" s="4"/>
      <c r="BN421" s="4"/>
      <c r="BO421" s="4"/>
      <c r="BP421" s="4"/>
      <c r="BQ421" s="4"/>
      <c r="BR421" s="4"/>
      <c r="BS421" s="4"/>
      <c r="BT421" s="4"/>
      <c r="BU421" s="4"/>
      <c r="BV421" s="4"/>
      <c r="BW421" s="4"/>
    </row>
    <row r="422" spans="1:75" ht="12.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1"/>
      <c r="AA422" s="52"/>
      <c r="AB422" s="58"/>
      <c r="AC422" s="59"/>
      <c r="AD422" s="58"/>
      <c r="AE422" s="58"/>
      <c r="AF422" s="55"/>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L422" s="4"/>
      <c r="BM422" s="4"/>
      <c r="BN422" s="4"/>
      <c r="BO422" s="4"/>
      <c r="BP422" s="4"/>
      <c r="BQ422" s="4"/>
      <c r="BR422" s="4"/>
      <c r="BS422" s="4"/>
      <c r="BT422" s="4"/>
      <c r="BU422" s="4"/>
      <c r="BV422" s="4"/>
      <c r="BW422" s="4"/>
    </row>
    <row r="423" spans="1:75" ht="12.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1"/>
      <c r="AA423" s="52"/>
      <c r="AB423" s="58"/>
      <c r="AC423" s="59"/>
      <c r="AD423" s="58"/>
      <c r="AE423" s="58"/>
      <c r="AF423" s="55"/>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c r="BL423" s="4"/>
      <c r="BM423" s="4"/>
      <c r="BN423" s="4"/>
      <c r="BO423" s="4"/>
      <c r="BP423" s="4"/>
      <c r="BQ423" s="4"/>
      <c r="BR423" s="4"/>
      <c r="BS423" s="4"/>
      <c r="BT423" s="4"/>
      <c r="BU423" s="4"/>
      <c r="BV423" s="4"/>
      <c r="BW423" s="4"/>
    </row>
    <row r="424" spans="1:75" ht="12.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1"/>
      <c r="AA424" s="52"/>
      <c r="AB424" s="58"/>
      <c r="AC424" s="59"/>
      <c r="AD424" s="58"/>
      <c r="AE424" s="58"/>
      <c r="AF424" s="55"/>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c r="BT424" s="4"/>
      <c r="BU424" s="4"/>
      <c r="BV424" s="4"/>
      <c r="BW424" s="4"/>
    </row>
    <row r="425" spans="1:75" ht="12.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1"/>
      <c r="AA425" s="52"/>
      <c r="AB425" s="58"/>
      <c r="AC425" s="59"/>
      <c r="AD425" s="58"/>
      <c r="AE425" s="58"/>
      <c r="AF425" s="55"/>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c r="BT425" s="4"/>
      <c r="BU425" s="4"/>
      <c r="BV425" s="4"/>
      <c r="BW425" s="4"/>
    </row>
    <row r="426" spans="1:75" ht="12.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1"/>
      <c r="AA426" s="52"/>
      <c r="AB426" s="58"/>
      <c r="AC426" s="59"/>
      <c r="AD426" s="58"/>
      <c r="AE426" s="58"/>
      <c r="AF426" s="55"/>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W426" s="4"/>
    </row>
    <row r="427" spans="1:75" ht="12.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1"/>
      <c r="AA427" s="52"/>
      <c r="AB427" s="58"/>
      <c r="AC427" s="59"/>
      <c r="AD427" s="58"/>
      <c r="AE427" s="58"/>
      <c r="AF427" s="55"/>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c r="BP427" s="4"/>
      <c r="BQ427" s="4"/>
      <c r="BR427" s="4"/>
      <c r="BS427" s="4"/>
      <c r="BT427" s="4"/>
      <c r="BU427" s="4"/>
      <c r="BV427" s="4"/>
      <c r="BW427" s="4"/>
    </row>
    <row r="428" spans="1:75" ht="12.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1"/>
      <c r="AA428" s="52"/>
      <c r="AB428" s="58"/>
      <c r="AC428" s="59"/>
      <c r="AD428" s="58"/>
      <c r="AE428" s="58"/>
      <c r="AF428" s="55"/>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c r="BT428" s="4"/>
      <c r="BU428" s="4"/>
      <c r="BV428" s="4"/>
      <c r="BW428" s="4"/>
    </row>
    <row r="429" spans="1:75" ht="12.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1"/>
      <c r="AA429" s="52"/>
      <c r="AB429" s="58"/>
      <c r="AC429" s="59"/>
      <c r="AD429" s="58"/>
      <c r="AE429" s="58"/>
      <c r="AF429" s="55"/>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c r="BL429" s="4"/>
      <c r="BM429" s="4"/>
      <c r="BN429" s="4"/>
      <c r="BO429" s="4"/>
      <c r="BP429" s="4"/>
      <c r="BQ429" s="4"/>
      <c r="BR429" s="4"/>
      <c r="BS429" s="4"/>
      <c r="BT429" s="4"/>
      <c r="BU429" s="4"/>
      <c r="BV429" s="4"/>
      <c r="BW429" s="4"/>
    </row>
    <row r="430" spans="1:75" ht="12.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1"/>
      <c r="AA430" s="52"/>
      <c r="AB430" s="58"/>
      <c r="AC430" s="59"/>
      <c r="AD430" s="58"/>
      <c r="AE430" s="58"/>
      <c r="AF430" s="55"/>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c r="BL430" s="4"/>
      <c r="BM430" s="4"/>
      <c r="BN430" s="4"/>
      <c r="BO430" s="4"/>
      <c r="BP430" s="4"/>
      <c r="BQ430" s="4"/>
      <c r="BR430" s="4"/>
      <c r="BS430" s="4"/>
      <c r="BT430" s="4"/>
      <c r="BU430" s="4"/>
      <c r="BV430" s="4"/>
      <c r="BW430" s="4"/>
    </row>
    <row r="431" spans="1:75" ht="12.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1"/>
      <c r="AA431" s="52"/>
      <c r="AB431" s="58"/>
      <c r="AC431" s="59"/>
      <c r="AD431" s="58"/>
      <c r="AE431" s="58"/>
      <c r="AF431" s="55"/>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c r="BP431" s="4"/>
      <c r="BQ431" s="4"/>
      <c r="BR431" s="4"/>
      <c r="BS431" s="4"/>
      <c r="BT431" s="4"/>
      <c r="BU431" s="4"/>
      <c r="BV431" s="4"/>
      <c r="BW431" s="4"/>
    </row>
    <row r="432" spans="1:75" ht="12.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1"/>
      <c r="AA432" s="52"/>
      <c r="AB432" s="58"/>
      <c r="AC432" s="59"/>
      <c r="AD432" s="58"/>
      <c r="AE432" s="58"/>
      <c r="AF432" s="55"/>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c r="BT432" s="4"/>
      <c r="BU432" s="4"/>
      <c r="BV432" s="4"/>
      <c r="BW432" s="4"/>
    </row>
    <row r="433" spans="1:75" ht="12.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1"/>
      <c r="AA433" s="52"/>
      <c r="AB433" s="58"/>
      <c r="AC433" s="59"/>
      <c r="AD433" s="58"/>
      <c r="AE433" s="58"/>
      <c r="AF433" s="55"/>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W433" s="4"/>
    </row>
    <row r="434" spans="1:75" ht="12.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1"/>
      <c r="AA434" s="52"/>
      <c r="AB434" s="58"/>
      <c r="AC434" s="59"/>
      <c r="AD434" s="58"/>
      <c r="AE434" s="58"/>
      <c r="AF434" s="55"/>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c r="BT434" s="4"/>
      <c r="BU434" s="4"/>
      <c r="BV434" s="4"/>
      <c r="BW434" s="4"/>
    </row>
    <row r="435" spans="1:75" ht="12.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1"/>
      <c r="AA435" s="52"/>
      <c r="AB435" s="58"/>
      <c r="AC435" s="59"/>
      <c r="AD435" s="58"/>
      <c r="AE435" s="58"/>
      <c r="AF435" s="55"/>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c r="BL435" s="4"/>
      <c r="BM435" s="4"/>
      <c r="BN435" s="4"/>
      <c r="BO435" s="4"/>
      <c r="BP435" s="4"/>
      <c r="BQ435" s="4"/>
      <c r="BR435" s="4"/>
      <c r="BS435" s="4"/>
      <c r="BT435" s="4"/>
      <c r="BU435" s="4"/>
      <c r="BV435" s="4"/>
      <c r="BW435" s="4"/>
    </row>
    <row r="436" spans="1:75" ht="12.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1"/>
      <c r="AA436" s="52"/>
      <c r="AB436" s="58"/>
      <c r="AC436" s="59"/>
      <c r="AD436" s="58"/>
      <c r="AE436" s="58"/>
      <c r="AF436" s="55"/>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c r="BJ436" s="4"/>
      <c r="BK436" s="4"/>
      <c r="BL436" s="4"/>
      <c r="BM436" s="4"/>
      <c r="BN436" s="4"/>
      <c r="BO436" s="4"/>
      <c r="BP436" s="4"/>
      <c r="BQ436" s="4"/>
      <c r="BR436" s="4"/>
      <c r="BS436" s="4"/>
      <c r="BT436" s="4"/>
      <c r="BU436" s="4"/>
      <c r="BV436" s="4"/>
      <c r="BW436" s="4"/>
    </row>
    <row r="437" spans="1:75" ht="12.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1"/>
      <c r="AA437" s="52"/>
      <c r="AB437" s="58"/>
      <c r="AC437" s="59"/>
      <c r="AD437" s="58"/>
      <c r="AE437" s="58"/>
      <c r="AF437" s="55"/>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c r="BL437" s="4"/>
      <c r="BM437" s="4"/>
      <c r="BN437" s="4"/>
      <c r="BO437" s="4"/>
      <c r="BP437" s="4"/>
      <c r="BQ437" s="4"/>
      <c r="BR437" s="4"/>
      <c r="BS437" s="4"/>
      <c r="BT437" s="4"/>
      <c r="BU437" s="4"/>
      <c r="BV437" s="4"/>
      <c r="BW437" s="4"/>
    </row>
    <row r="438" spans="1:75" ht="12.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1"/>
      <c r="AA438" s="52"/>
      <c r="AB438" s="58"/>
      <c r="AC438" s="59"/>
      <c r="AD438" s="58"/>
      <c r="AE438" s="58"/>
      <c r="AF438" s="55"/>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c r="BL438" s="4"/>
      <c r="BM438" s="4"/>
      <c r="BN438" s="4"/>
      <c r="BO438" s="4"/>
      <c r="BP438" s="4"/>
      <c r="BQ438" s="4"/>
      <c r="BR438" s="4"/>
      <c r="BS438" s="4"/>
      <c r="BT438" s="4"/>
      <c r="BU438" s="4"/>
      <c r="BV438" s="4"/>
      <c r="BW438" s="4"/>
    </row>
    <row r="439" spans="1:75" ht="12.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1"/>
      <c r="AA439" s="52"/>
      <c r="AB439" s="58"/>
      <c r="AC439" s="59"/>
      <c r="AD439" s="58"/>
      <c r="AE439" s="58"/>
      <c r="AF439" s="55"/>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c r="BL439" s="4"/>
      <c r="BM439" s="4"/>
      <c r="BN439" s="4"/>
      <c r="BO439" s="4"/>
      <c r="BP439" s="4"/>
      <c r="BQ439" s="4"/>
      <c r="BR439" s="4"/>
      <c r="BS439" s="4"/>
      <c r="BT439" s="4"/>
      <c r="BU439" s="4"/>
      <c r="BV439" s="4"/>
      <c r="BW439" s="4"/>
    </row>
    <row r="440" spans="1:75" ht="12.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1"/>
      <c r="AA440" s="52"/>
      <c r="AB440" s="58"/>
      <c r="AC440" s="59"/>
      <c r="AD440" s="58"/>
      <c r="AE440" s="58"/>
      <c r="AF440" s="55"/>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c r="BL440" s="4"/>
      <c r="BM440" s="4"/>
      <c r="BN440" s="4"/>
      <c r="BO440" s="4"/>
      <c r="BP440" s="4"/>
      <c r="BQ440" s="4"/>
      <c r="BR440" s="4"/>
      <c r="BS440" s="4"/>
      <c r="BT440" s="4"/>
      <c r="BU440" s="4"/>
      <c r="BV440" s="4"/>
      <c r="BW440" s="4"/>
    </row>
    <row r="441" spans="1:75" ht="12.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1"/>
      <c r="AA441" s="52"/>
      <c r="AB441" s="58"/>
      <c r="AC441" s="59"/>
      <c r="AD441" s="58"/>
      <c r="AE441" s="58"/>
      <c r="AF441" s="55"/>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c r="BL441" s="4"/>
      <c r="BM441" s="4"/>
      <c r="BN441" s="4"/>
      <c r="BO441" s="4"/>
      <c r="BP441" s="4"/>
      <c r="BQ441" s="4"/>
      <c r="BR441" s="4"/>
      <c r="BS441" s="4"/>
      <c r="BT441" s="4"/>
      <c r="BU441" s="4"/>
      <c r="BV441" s="4"/>
      <c r="BW441" s="4"/>
    </row>
    <row r="442" spans="1:75" ht="12.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1"/>
      <c r="AA442" s="52"/>
      <c r="AB442" s="58"/>
      <c r="AC442" s="59"/>
      <c r="AD442" s="58"/>
      <c r="AE442" s="58"/>
      <c r="AF442" s="55"/>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c r="BM442" s="4"/>
      <c r="BN442" s="4"/>
      <c r="BO442" s="4"/>
      <c r="BP442" s="4"/>
      <c r="BQ442" s="4"/>
      <c r="BR442" s="4"/>
      <c r="BS442" s="4"/>
      <c r="BT442" s="4"/>
      <c r="BU442" s="4"/>
      <c r="BV442" s="4"/>
      <c r="BW442" s="4"/>
    </row>
    <row r="443" spans="1:75" ht="12.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1"/>
      <c r="AA443" s="52"/>
      <c r="AB443" s="58"/>
      <c r="AC443" s="59"/>
      <c r="AD443" s="58"/>
      <c r="AE443" s="58"/>
      <c r="AF443" s="55"/>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c r="BL443" s="4"/>
      <c r="BM443" s="4"/>
      <c r="BN443" s="4"/>
      <c r="BO443" s="4"/>
      <c r="BP443" s="4"/>
      <c r="BQ443" s="4"/>
      <c r="BR443" s="4"/>
      <c r="BS443" s="4"/>
      <c r="BT443" s="4"/>
      <c r="BU443" s="4"/>
      <c r="BV443" s="4"/>
      <c r="BW443" s="4"/>
    </row>
    <row r="444" spans="1:75" ht="12.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1"/>
      <c r="AA444" s="52"/>
      <c r="AB444" s="58"/>
      <c r="AC444" s="59"/>
      <c r="AD444" s="58"/>
      <c r="AE444" s="58"/>
      <c r="AF444" s="55"/>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c r="BM444" s="4"/>
      <c r="BN444" s="4"/>
      <c r="BO444" s="4"/>
      <c r="BP444" s="4"/>
      <c r="BQ444" s="4"/>
      <c r="BR444" s="4"/>
      <c r="BS444" s="4"/>
      <c r="BT444" s="4"/>
      <c r="BU444" s="4"/>
      <c r="BV444" s="4"/>
      <c r="BW444" s="4"/>
    </row>
    <row r="445" spans="1:75" ht="12.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1"/>
      <c r="AA445" s="52"/>
      <c r="AB445" s="58"/>
      <c r="AC445" s="59"/>
      <c r="AD445" s="58"/>
      <c r="AE445" s="58"/>
      <c r="AF445" s="55"/>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c r="BL445" s="4"/>
      <c r="BM445" s="4"/>
      <c r="BN445" s="4"/>
      <c r="BO445" s="4"/>
      <c r="BP445" s="4"/>
      <c r="BQ445" s="4"/>
      <c r="BR445" s="4"/>
      <c r="BS445" s="4"/>
      <c r="BT445" s="4"/>
      <c r="BU445" s="4"/>
      <c r="BV445" s="4"/>
      <c r="BW445" s="4"/>
    </row>
    <row r="446" spans="1:75" ht="12.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1"/>
      <c r="AA446" s="52"/>
      <c r="AB446" s="58"/>
      <c r="AC446" s="59"/>
      <c r="AD446" s="58"/>
      <c r="AE446" s="58"/>
      <c r="AF446" s="55"/>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c r="BL446" s="4"/>
      <c r="BM446" s="4"/>
      <c r="BN446" s="4"/>
      <c r="BO446" s="4"/>
      <c r="BP446" s="4"/>
      <c r="BQ446" s="4"/>
      <c r="BR446" s="4"/>
      <c r="BS446" s="4"/>
      <c r="BT446" s="4"/>
      <c r="BU446" s="4"/>
      <c r="BV446" s="4"/>
      <c r="BW446" s="4"/>
    </row>
    <row r="447" spans="1:75" ht="12.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1"/>
      <c r="AA447" s="52"/>
      <c r="AB447" s="58"/>
      <c r="AC447" s="59"/>
      <c r="AD447" s="58"/>
      <c r="AE447" s="58"/>
      <c r="AF447" s="55"/>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c r="BM447" s="4"/>
      <c r="BN447" s="4"/>
      <c r="BO447" s="4"/>
      <c r="BP447" s="4"/>
      <c r="BQ447" s="4"/>
      <c r="BR447" s="4"/>
      <c r="BS447" s="4"/>
      <c r="BT447" s="4"/>
      <c r="BU447" s="4"/>
      <c r="BV447" s="4"/>
      <c r="BW447" s="4"/>
    </row>
    <row r="448" spans="1:75" ht="12.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1"/>
      <c r="AA448" s="52"/>
      <c r="AB448" s="58"/>
      <c r="AC448" s="59"/>
      <c r="AD448" s="58"/>
      <c r="AE448" s="58"/>
      <c r="AF448" s="55"/>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c r="BL448" s="4"/>
      <c r="BM448" s="4"/>
      <c r="BN448" s="4"/>
      <c r="BO448" s="4"/>
      <c r="BP448" s="4"/>
      <c r="BQ448" s="4"/>
      <c r="BR448" s="4"/>
      <c r="BS448" s="4"/>
      <c r="BT448" s="4"/>
      <c r="BU448" s="4"/>
      <c r="BV448" s="4"/>
      <c r="BW448" s="4"/>
    </row>
    <row r="449" spans="1:75" ht="12.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1"/>
      <c r="AA449" s="52"/>
      <c r="AB449" s="58"/>
      <c r="AC449" s="59"/>
      <c r="AD449" s="58"/>
      <c r="AE449" s="58"/>
      <c r="AF449" s="55"/>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c r="BN449" s="4"/>
      <c r="BO449" s="4"/>
      <c r="BP449" s="4"/>
      <c r="BQ449" s="4"/>
      <c r="BR449" s="4"/>
      <c r="BS449" s="4"/>
      <c r="BT449" s="4"/>
      <c r="BU449" s="4"/>
      <c r="BV449" s="4"/>
      <c r="BW449" s="4"/>
    </row>
    <row r="450" spans="1:75" ht="12.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1"/>
      <c r="AA450" s="52"/>
      <c r="AB450" s="58"/>
      <c r="AC450" s="59"/>
      <c r="AD450" s="58"/>
      <c r="AE450" s="58"/>
      <c r="AF450" s="55"/>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W450" s="4"/>
    </row>
    <row r="451" spans="1:75" ht="12.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1"/>
      <c r="AA451" s="52"/>
      <c r="AB451" s="58"/>
      <c r="AC451" s="59"/>
      <c r="AD451" s="58"/>
      <c r="AE451" s="58"/>
      <c r="AF451" s="55"/>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c r="BM451" s="4"/>
      <c r="BN451" s="4"/>
      <c r="BO451" s="4"/>
      <c r="BP451" s="4"/>
      <c r="BQ451" s="4"/>
      <c r="BR451" s="4"/>
      <c r="BS451" s="4"/>
      <c r="BT451" s="4"/>
      <c r="BU451" s="4"/>
      <c r="BV451" s="4"/>
      <c r="BW451" s="4"/>
    </row>
    <row r="452" spans="1:75" ht="12.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1"/>
      <c r="AA452" s="52"/>
      <c r="AB452" s="58"/>
      <c r="AC452" s="59"/>
      <c r="AD452" s="58"/>
      <c r="AE452" s="58"/>
      <c r="AF452" s="55"/>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c r="BN452" s="4"/>
      <c r="BO452" s="4"/>
      <c r="BP452" s="4"/>
      <c r="BQ452" s="4"/>
      <c r="BR452" s="4"/>
      <c r="BS452" s="4"/>
      <c r="BT452" s="4"/>
      <c r="BU452" s="4"/>
      <c r="BV452" s="4"/>
      <c r="BW452" s="4"/>
    </row>
    <row r="453" spans="1:75" ht="12.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1"/>
      <c r="AA453" s="52"/>
      <c r="AB453" s="58"/>
      <c r="AC453" s="59"/>
      <c r="AD453" s="58"/>
      <c r="AE453" s="58"/>
      <c r="AF453" s="55"/>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c r="BW453" s="4"/>
    </row>
    <row r="454" spans="1:75" ht="12.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1"/>
      <c r="AA454" s="52"/>
      <c r="AB454" s="58"/>
      <c r="AC454" s="59"/>
      <c r="AD454" s="58"/>
      <c r="AE454" s="58"/>
      <c r="AF454" s="55"/>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c r="BN454" s="4"/>
      <c r="BO454" s="4"/>
      <c r="BP454" s="4"/>
      <c r="BQ454" s="4"/>
      <c r="BR454" s="4"/>
      <c r="BS454" s="4"/>
      <c r="BT454" s="4"/>
      <c r="BU454" s="4"/>
      <c r="BV454" s="4"/>
      <c r="BW454" s="4"/>
    </row>
    <row r="455" spans="1:75" ht="12.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1"/>
      <c r="AA455" s="52"/>
      <c r="AB455" s="58"/>
      <c r="AC455" s="59"/>
      <c r="AD455" s="58"/>
      <c r="AE455" s="58"/>
      <c r="AF455" s="55"/>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W455" s="4"/>
    </row>
    <row r="456" spans="1:75" ht="12.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1"/>
      <c r="AA456" s="52"/>
      <c r="AB456" s="58"/>
      <c r="AC456" s="59"/>
      <c r="AD456" s="58"/>
      <c r="AE456" s="58"/>
      <c r="AF456" s="55"/>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c r="BP456" s="4"/>
      <c r="BQ456" s="4"/>
      <c r="BR456" s="4"/>
      <c r="BS456" s="4"/>
      <c r="BT456" s="4"/>
      <c r="BU456" s="4"/>
      <c r="BV456" s="4"/>
      <c r="BW456" s="4"/>
    </row>
    <row r="457" spans="1:75" ht="12.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1"/>
      <c r="AA457" s="52"/>
      <c r="AB457" s="58"/>
      <c r="AC457" s="59"/>
      <c r="AD457" s="58"/>
      <c r="AE457" s="58"/>
      <c r="AF457" s="55"/>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W457" s="4"/>
    </row>
    <row r="458" spans="1:75" ht="12.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1"/>
      <c r="AA458" s="52"/>
      <c r="AB458" s="58"/>
      <c r="AC458" s="59"/>
      <c r="AD458" s="58"/>
      <c r="AE458" s="58"/>
      <c r="AF458" s="55"/>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c r="BP458" s="4"/>
      <c r="BQ458" s="4"/>
      <c r="BR458" s="4"/>
      <c r="BS458" s="4"/>
      <c r="BT458" s="4"/>
      <c r="BU458" s="4"/>
      <c r="BV458" s="4"/>
      <c r="BW458" s="4"/>
    </row>
    <row r="459" spans="1:75" ht="12.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1"/>
      <c r="AA459" s="52"/>
      <c r="AB459" s="58"/>
      <c r="AC459" s="59"/>
      <c r="AD459" s="58"/>
      <c r="AE459" s="58"/>
      <c r="AF459" s="55"/>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c r="BP459" s="4"/>
      <c r="BQ459" s="4"/>
      <c r="BR459" s="4"/>
      <c r="BS459" s="4"/>
      <c r="BT459" s="4"/>
      <c r="BU459" s="4"/>
      <c r="BV459" s="4"/>
      <c r="BW459" s="4"/>
    </row>
    <row r="460" spans="1:75" ht="12.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1"/>
      <c r="AA460" s="52"/>
      <c r="AB460" s="58"/>
      <c r="AC460" s="59"/>
      <c r="AD460" s="58"/>
      <c r="AE460" s="58"/>
      <c r="AF460" s="55"/>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W460" s="4"/>
    </row>
    <row r="461" spans="1:75" ht="12.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1"/>
      <c r="AA461" s="52"/>
      <c r="AB461" s="58"/>
      <c r="AC461" s="59"/>
      <c r="AD461" s="58"/>
      <c r="AE461" s="58"/>
      <c r="AF461" s="55"/>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c r="BP461" s="4"/>
      <c r="BQ461" s="4"/>
      <c r="BR461" s="4"/>
      <c r="BS461" s="4"/>
      <c r="BT461" s="4"/>
      <c r="BU461" s="4"/>
      <c r="BV461" s="4"/>
      <c r="BW461" s="4"/>
    </row>
    <row r="462" spans="1:75" ht="12.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1"/>
      <c r="AA462" s="52"/>
      <c r="AB462" s="58"/>
      <c r="AC462" s="59"/>
      <c r="AD462" s="58"/>
      <c r="AE462" s="58"/>
      <c r="AF462" s="55"/>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c r="BP462" s="4"/>
      <c r="BQ462" s="4"/>
      <c r="BR462" s="4"/>
      <c r="BS462" s="4"/>
      <c r="BT462" s="4"/>
      <c r="BU462" s="4"/>
      <c r="BV462" s="4"/>
      <c r="BW462" s="4"/>
    </row>
    <row r="463" spans="1:75" ht="12.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1"/>
      <c r="AA463" s="52"/>
      <c r="AB463" s="58"/>
      <c r="AC463" s="59"/>
      <c r="AD463" s="58"/>
      <c r="AE463" s="58"/>
      <c r="AF463" s="55"/>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4"/>
      <c r="BP463" s="4"/>
      <c r="BQ463" s="4"/>
      <c r="BR463" s="4"/>
      <c r="BS463" s="4"/>
      <c r="BT463" s="4"/>
      <c r="BU463" s="4"/>
      <c r="BV463" s="4"/>
      <c r="BW463" s="4"/>
    </row>
    <row r="464" spans="1:75" ht="12.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1"/>
      <c r="AA464" s="52"/>
      <c r="AB464" s="58"/>
      <c r="AC464" s="59"/>
      <c r="AD464" s="58"/>
      <c r="AE464" s="58"/>
      <c r="AF464" s="55"/>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c r="BT464" s="4"/>
      <c r="BU464" s="4"/>
      <c r="BV464" s="4"/>
      <c r="BW464" s="4"/>
    </row>
    <row r="465" spans="1:75" ht="12.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1"/>
      <c r="AA465" s="52"/>
      <c r="AB465" s="58"/>
      <c r="AC465" s="59"/>
      <c r="AD465" s="58"/>
      <c r="AE465" s="58"/>
      <c r="AF465" s="55"/>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W465" s="4"/>
    </row>
    <row r="466" spans="1:75" ht="12.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1"/>
      <c r="AA466" s="52"/>
      <c r="AB466" s="58"/>
      <c r="AC466" s="59"/>
      <c r="AD466" s="58"/>
      <c r="AE466" s="58"/>
      <c r="AF466" s="55"/>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4"/>
      <c r="BP466" s="4"/>
      <c r="BQ466" s="4"/>
      <c r="BR466" s="4"/>
      <c r="BS466" s="4"/>
      <c r="BT466" s="4"/>
      <c r="BU466" s="4"/>
      <c r="BV466" s="4"/>
      <c r="BW466" s="4"/>
    </row>
    <row r="467" spans="1:75" ht="12.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1"/>
      <c r="AA467" s="52"/>
      <c r="AB467" s="58"/>
      <c r="AC467" s="59"/>
      <c r="AD467" s="58"/>
      <c r="AE467" s="58"/>
      <c r="AF467" s="55"/>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c r="BP467" s="4"/>
      <c r="BQ467" s="4"/>
      <c r="BR467" s="4"/>
      <c r="BS467" s="4"/>
      <c r="BT467" s="4"/>
      <c r="BU467" s="4"/>
      <c r="BV467" s="4"/>
      <c r="BW467" s="4"/>
    </row>
    <row r="468" spans="1:75" ht="12.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1"/>
      <c r="AA468" s="52"/>
      <c r="AB468" s="58"/>
      <c r="AC468" s="59"/>
      <c r="AD468" s="58"/>
      <c r="AE468" s="58"/>
      <c r="AF468" s="55"/>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W468" s="4"/>
    </row>
    <row r="469" spans="1:75" ht="12.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1"/>
      <c r="AA469" s="52"/>
      <c r="AB469" s="58"/>
      <c r="AC469" s="59"/>
      <c r="AD469" s="58"/>
      <c r="AE469" s="58"/>
      <c r="AF469" s="55"/>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c r="BP469" s="4"/>
      <c r="BQ469" s="4"/>
      <c r="BR469" s="4"/>
      <c r="BS469" s="4"/>
      <c r="BT469" s="4"/>
      <c r="BU469" s="4"/>
      <c r="BV469" s="4"/>
      <c r="BW469" s="4"/>
    </row>
    <row r="470" spans="1:75" ht="12.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1"/>
      <c r="AA470" s="52"/>
      <c r="AB470" s="58"/>
      <c r="AC470" s="59"/>
      <c r="AD470" s="58"/>
      <c r="AE470" s="58"/>
      <c r="AF470" s="55"/>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c r="BP470" s="4"/>
      <c r="BQ470" s="4"/>
      <c r="BR470" s="4"/>
      <c r="BS470" s="4"/>
      <c r="BT470" s="4"/>
      <c r="BU470" s="4"/>
      <c r="BV470" s="4"/>
      <c r="BW470" s="4"/>
    </row>
    <row r="471" spans="1:75" ht="12.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1"/>
      <c r="AA471" s="52"/>
      <c r="AB471" s="58"/>
      <c r="AC471" s="59"/>
      <c r="AD471" s="58"/>
      <c r="AE471" s="58"/>
      <c r="AF471" s="55"/>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W471" s="4"/>
    </row>
    <row r="472" spans="1:75" ht="12.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1"/>
      <c r="AA472" s="52"/>
      <c r="AB472" s="58"/>
      <c r="AC472" s="59"/>
      <c r="AD472" s="58"/>
      <c r="AE472" s="58"/>
      <c r="AF472" s="55"/>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c r="BP472" s="4"/>
      <c r="BQ472" s="4"/>
      <c r="BR472" s="4"/>
      <c r="BS472" s="4"/>
      <c r="BT472" s="4"/>
      <c r="BU472" s="4"/>
      <c r="BV472" s="4"/>
      <c r="BW472" s="4"/>
    </row>
    <row r="473" spans="1:75" ht="12.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1"/>
      <c r="AA473" s="52"/>
      <c r="AB473" s="58"/>
      <c r="AC473" s="59"/>
      <c r="AD473" s="58"/>
      <c r="AE473" s="58"/>
      <c r="AF473" s="55"/>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c r="BP473" s="4"/>
      <c r="BQ473" s="4"/>
      <c r="BR473" s="4"/>
      <c r="BS473" s="4"/>
      <c r="BT473" s="4"/>
      <c r="BU473" s="4"/>
      <c r="BV473" s="4"/>
      <c r="BW473" s="4"/>
    </row>
    <row r="474" spans="1:75" ht="12.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1"/>
      <c r="AA474" s="52"/>
      <c r="AB474" s="58"/>
      <c r="AC474" s="59"/>
      <c r="AD474" s="58"/>
      <c r="AE474" s="58"/>
      <c r="AF474" s="55"/>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c r="BP474" s="4"/>
      <c r="BQ474" s="4"/>
      <c r="BR474" s="4"/>
      <c r="BS474" s="4"/>
      <c r="BT474" s="4"/>
      <c r="BU474" s="4"/>
      <c r="BV474" s="4"/>
      <c r="BW474" s="4"/>
    </row>
    <row r="475" spans="1:75" ht="12.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1"/>
      <c r="AA475" s="52"/>
      <c r="AB475" s="58"/>
      <c r="AC475" s="59"/>
      <c r="AD475" s="58"/>
      <c r="AE475" s="58"/>
      <c r="AF475" s="55"/>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4"/>
      <c r="BP475" s="4"/>
      <c r="BQ475" s="4"/>
      <c r="BR475" s="4"/>
      <c r="BS475" s="4"/>
      <c r="BT475" s="4"/>
      <c r="BU475" s="4"/>
      <c r="BV475" s="4"/>
      <c r="BW475" s="4"/>
    </row>
    <row r="476" spans="1:75" ht="12.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1"/>
      <c r="AA476" s="52"/>
      <c r="AB476" s="58"/>
      <c r="AC476" s="59"/>
      <c r="AD476" s="58"/>
      <c r="AE476" s="58"/>
      <c r="AF476" s="55"/>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4"/>
      <c r="BP476" s="4"/>
      <c r="BQ476" s="4"/>
      <c r="BR476" s="4"/>
      <c r="BS476" s="4"/>
      <c r="BT476" s="4"/>
      <c r="BU476" s="4"/>
      <c r="BV476" s="4"/>
      <c r="BW476" s="4"/>
    </row>
    <row r="477" spans="1:75" ht="12.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1"/>
      <c r="AA477" s="52"/>
      <c r="AB477" s="58"/>
      <c r="AC477" s="59"/>
      <c r="AD477" s="58"/>
      <c r="AE477" s="58"/>
      <c r="AF477" s="55"/>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c r="BL477" s="4"/>
      <c r="BM477" s="4"/>
      <c r="BN477" s="4"/>
      <c r="BO477" s="4"/>
      <c r="BP477" s="4"/>
      <c r="BQ477" s="4"/>
      <c r="BR477" s="4"/>
      <c r="BS477" s="4"/>
      <c r="BT477" s="4"/>
      <c r="BU477" s="4"/>
      <c r="BV477" s="4"/>
      <c r="BW477" s="4"/>
    </row>
    <row r="478" spans="1:75" ht="12.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1"/>
      <c r="AA478" s="52"/>
      <c r="AB478" s="58"/>
      <c r="AC478" s="59"/>
      <c r="AD478" s="58"/>
      <c r="AE478" s="58"/>
      <c r="AF478" s="55"/>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4"/>
      <c r="BP478" s="4"/>
      <c r="BQ478" s="4"/>
      <c r="BR478" s="4"/>
      <c r="BS478" s="4"/>
      <c r="BT478" s="4"/>
      <c r="BU478" s="4"/>
      <c r="BV478" s="4"/>
      <c r="BW478" s="4"/>
    </row>
    <row r="479" spans="1:75" ht="12.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1"/>
      <c r="AA479" s="52"/>
      <c r="AB479" s="58"/>
      <c r="AC479" s="59"/>
      <c r="AD479" s="58"/>
      <c r="AE479" s="58"/>
      <c r="AF479" s="55"/>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c r="BT479" s="4"/>
      <c r="BU479" s="4"/>
      <c r="BV479" s="4"/>
      <c r="BW479" s="4"/>
    </row>
    <row r="480" spans="1:75" ht="12.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1"/>
      <c r="AA480" s="52"/>
      <c r="AB480" s="58"/>
      <c r="AC480" s="59"/>
      <c r="AD480" s="58"/>
      <c r="AE480" s="58"/>
      <c r="AF480" s="55"/>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c r="BP480" s="4"/>
      <c r="BQ480" s="4"/>
      <c r="BR480" s="4"/>
      <c r="BS480" s="4"/>
      <c r="BT480" s="4"/>
      <c r="BU480" s="4"/>
      <c r="BV480" s="4"/>
      <c r="BW480" s="4"/>
    </row>
    <row r="481" spans="1:75" ht="12.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1"/>
      <c r="AA481" s="52"/>
      <c r="AB481" s="58"/>
      <c r="AC481" s="59"/>
      <c r="AD481" s="58"/>
      <c r="AE481" s="58"/>
      <c r="AF481" s="55"/>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c r="BL481" s="4"/>
      <c r="BM481" s="4"/>
      <c r="BN481" s="4"/>
      <c r="BO481" s="4"/>
      <c r="BP481" s="4"/>
      <c r="BQ481" s="4"/>
      <c r="BR481" s="4"/>
      <c r="BS481" s="4"/>
      <c r="BT481" s="4"/>
      <c r="BU481" s="4"/>
      <c r="BV481" s="4"/>
      <c r="BW481" s="4"/>
    </row>
    <row r="482" spans="1:75" ht="12.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1"/>
      <c r="AA482" s="52"/>
      <c r="AB482" s="58"/>
      <c r="AC482" s="59"/>
      <c r="AD482" s="58"/>
      <c r="AE482" s="58"/>
      <c r="AF482" s="55"/>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c r="BL482" s="4"/>
      <c r="BM482" s="4"/>
      <c r="BN482" s="4"/>
      <c r="BO482" s="4"/>
      <c r="BP482" s="4"/>
      <c r="BQ482" s="4"/>
      <c r="BR482" s="4"/>
      <c r="BS482" s="4"/>
      <c r="BT482" s="4"/>
      <c r="BU482" s="4"/>
      <c r="BV482" s="4"/>
      <c r="BW482" s="4"/>
    </row>
    <row r="483" spans="1:75" ht="12.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1"/>
      <c r="AA483" s="52"/>
      <c r="AB483" s="58"/>
      <c r="AC483" s="59"/>
      <c r="AD483" s="58"/>
      <c r="AE483" s="58"/>
      <c r="AF483" s="55"/>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4"/>
      <c r="BM483" s="4"/>
      <c r="BN483" s="4"/>
      <c r="BO483" s="4"/>
      <c r="BP483" s="4"/>
      <c r="BQ483" s="4"/>
      <c r="BR483" s="4"/>
      <c r="BS483" s="4"/>
      <c r="BT483" s="4"/>
      <c r="BU483" s="4"/>
      <c r="BV483" s="4"/>
      <c r="BW483" s="4"/>
    </row>
    <row r="484" spans="1:75" ht="12.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1"/>
      <c r="AA484" s="52"/>
      <c r="AB484" s="58"/>
      <c r="AC484" s="59"/>
      <c r="AD484" s="58"/>
      <c r="AE484" s="58"/>
      <c r="AF484" s="55"/>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c r="BP484" s="4"/>
      <c r="BQ484" s="4"/>
      <c r="BR484" s="4"/>
      <c r="BS484" s="4"/>
      <c r="BT484" s="4"/>
      <c r="BU484" s="4"/>
      <c r="BV484" s="4"/>
      <c r="BW484" s="4"/>
    </row>
    <row r="485" spans="1:75" ht="12.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1"/>
      <c r="AA485" s="52"/>
      <c r="AB485" s="58"/>
      <c r="AC485" s="59"/>
      <c r="AD485" s="58"/>
      <c r="AE485" s="58"/>
      <c r="AF485" s="55"/>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W485" s="4"/>
    </row>
    <row r="486" spans="1:75" ht="12.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1"/>
      <c r="AA486" s="52"/>
      <c r="AB486" s="58"/>
      <c r="AC486" s="59"/>
      <c r="AD486" s="58"/>
      <c r="AE486" s="58"/>
      <c r="AF486" s="55"/>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4"/>
      <c r="BP486" s="4"/>
      <c r="BQ486" s="4"/>
      <c r="BR486" s="4"/>
      <c r="BS486" s="4"/>
      <c r="BT486" s="4"/>
      <c r="BU486" s="4"/>
      <c r="BV486" s="4"/>
      <c r="BW486" s="4"/>
    </row>
    <row r="487" spans="1:75" ht="12.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1"/>
      <c r="AA487" s="52"/>
      <c r="AB487" s="58"/>
      <c r="AC487" s="59"/>
      <c r="AD487" s="58"/>
      <c r="AE487" s="58"/>
      <c r="AF487" s="55"/>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4"/>
      <c r="BP487" s="4"/>
      <c r="BQ487" s="4"/>
      <c r="BR487" s="4"/>
      <c r="BS487" s="4"/>
      <c r="BT487" s="4"/>
      <c r="BU487" s="4"/>
      <c r="BV487" s="4"/>
      <c r="BW487" s="4"/>
    </row>
    <row r="488" spans="1:75" ht="12.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1"/>
      <c r="AA488" s="52"/>
      <c r="AB488" s="58"/>
      <c r="AC488" s="59"/>
      <c r="AD488" s="58"/>
      <c r="AE488" s="58"/>
      <c r="AF488" s="55"/>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4"/>
      <c r="BP488" s="4"/>
      <c r="BQ488" s="4"/>
      <c r="BR488" s="4"/>
      <c r="BS488" s="4"/>
      <c r="BT488" s="4"/>
      <c r="BU488" s="4"/>
      <c r="BV488" s="4"/>
      <c r="BW488" s="4"/>
    </row>
    <row r="489" spans="1:75" ht="12.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1"/>
      <c r="AA489" s="52"/>
      <c r="AB489" s="58"/>
      <c r="AC489" s="59"/>
      <c r="AD489" s="58"/>
      <c r="AE489" s="58"/>
      <c r="AF489" s="55"/>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c r="BP489" s="4"/>
      <c r="BQ489" s="4"/>
      <c r="BR489" s="4"/>
      <c r="BS489" s="4"/>
      <c r="BT489" s="4"/>
      <c r="BU489" s="4"/>
      <c r="BV489" s="4"/>
      <c r="BW489" s="4"/>
    </row>
    <row r="490" spans="1:75" ht="12.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1"/>
      <c r="AA490" s="52"/>
      <c r="AB490" s="58"/>
      <c r="AC490" s="59"/>
      <c r="AD490" s="58"/>
      <c r="AE490" s="58"/>
      <c r="AF490" s="55"/>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c r="BL490" s="4"/>
      <c r="BM490" s="4"/>
      <c r="BN490" s="4"/>
      <c r="BO490" s="4"/>
      <c r="BP490" s="4"/>
      <c r="BQ490" s="4"/>
      <c r="BR490" s="4"/>
      <c r="BS490" s="4"/>
      <c r="BT490" s="4"/>
      <c r="BU490" s="4"/>
      <c r="BV490" s="4"/>
      <c r="BW490" s="4"/>
    </row>
    <row r="491" spans="1:75" ht="12.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1"/>
      <c r="AA491" s="52"/>
      <c r="AB491" s="58"/>
      <c r="AC491" s="59"/>
      <c r="AD491" s="58"/>
      <c r="AE491" s="58"/>
      <c r="AF491" s="55"/>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c r="BL491" s="4"/>
      <c r="BM491" s="4"/>
      <c r="BN491" s="4"/>
      <c r="BO491" s="4"/>
      <c r="BP491" s="4"/>
      <c r="BQ491" s="4"/>
      <c r="BR491" s="4"/>
      <c r="BS491" s="4"/>
      <c r="BT491" s="4"/>
      <c r="BU491" s="4"/>
      <c r="BV491" s="4"/>
      <c r="BW491" s="4"/>
    </row>
    <row r="492" spans="1:75" ht="12.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1"/>
      <c r="AA492" s="52"/>
      <c r="AB492" s="58"/>
      <c r="AC492" s="59"/>
      <c r="AD492" s="58"/>
      <c r="AE492" s="58"/>
      <c r="AF492" s="55"/>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c r="BL492" s="4"/>
      <c r="BM492" s="4"/>
      <c r="BN492" s="4"/>
      <c r="BO492" s="4"/>
      <c r="BP492" s="4"/>
      <c r="BQ492" s="4"/>
      <c r="BR492" s="4"/>
      <c r="BS492" s="4"/>
      <c r="BT492" s="4"/>
      <c r="BU492" s="4"/>
      <c r="BV492" s="4"/>
      <c r="BW492" s="4"/>
    </row>
    <row r="493" spans="1:75" ht="12.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1"/>
      <c r="AA493" s="52"/>
      <c r="AB493" s="58"/>
      <c r="AC493" s="59"/>
      <c r="AD493" s="58"/>
      <c r="AE493" s="58"/>
      <c r="AF493" s="55"/>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c r="BT493" s="4"/>
      <c r="BU493" s="4"/>
      <c r="BV493" s="4"/>
      <c r="BW493" s="4"/>
    </row>
    <row r="494" spans="1:75" ht="12.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1"/>
      <c r="AA494" s="52"/>
      <c r="AB494" s="58"/>
      <c r="AC494" s="59"/>
      <c r="AD494" s="58"/>
      <c r="AE494" s="58"/>
      <c r="AF494" s="55"/>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c r="BL494" s="4"/>
      <c r="BM494" s="4"/>
      <c r="BN494" s="4"/>
      <c r="BO494" s="4"/>
      <c r="BP494" s="4"/>
      <c r="BQ494" s="4"/>
      <c r="BR494" s="4"/>
      <c r="BS494" s="4"/>
      <c r="BT494" s="4"/>
      <c r="BU494" s="4"/>
      <c r="BV494" s="4"/>
      <c r="BW494" s="4"/>
    </row>
    <row r="495" spans="1:75" ht="12.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1"/>
      <c r="AA495" s="52"/>
      <c r="AB495" s="58"/>
      <c r="AC495" s="59"/>
      <c r="AD495" s="58"/>
      <c r="AE495" s="58"/>
      <c r="AF495" s="55"/>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c r="BL495" s="4"/>
      <c r="BM495" s="4"/>
      <c r="BN495" s="4"/>
      <c r="BO495" s="4"/>
      <c r="BP495" s="4"/>
      <c r="BQ495" s="4"/>
      <c r="BR495" s="4"/>
      <c r="BS495" s="4"/>
      <c r="BT495" s="4"/>
      <c r="BU495" s="4"/>
      <c r="BV495" s="4"/>
      <c r="BW495" s="4"/>
    </row>
    <row r="496" spans="1:75" ht="12.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1"/>
      <c r="AA496" s="52"/>
      <c r="AB496" s="58"/>
      <c r="AC496" s="59"/>
      <c r="AD496" s="58"/>
      <c r="AE496" s="58"/>
      <c r="AF496" s="55"/>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W496" s="4"/>
    </row>
    <row r="497" spans="1:75" ht="12.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1"/>
      <c r="AA497" s="52"/>
      <c r="AB497" s="58"/>
      <c r="AC497" s="59"/>
      <c r="AD497" s="58"/>
      <c r="AE497" s="58"/>
      <c r="AF497" s="55"/>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c r="BT497" s="4"/>
      <c r="BU497" s="4"/>
      <c r="BV497" s="4"/>
      <c r="BW497" s="4"/>
    </row>
    <row r="498" spans="1:75" ht="12.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1"/>
      <c r="AA498" s="52"/>
      <c r="AB498" s="58"/>
      <c r="AC498" s="59"/>
      <c r="AD498" s="58"/>
      <c r="AE498" s="58"/>
      <c r="AF498" s="55"/>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c r="BL498" s="4"/>
      <c r="BM498" s="4"/>
      <c r="BN498" s="4"/>
      <c r="BO498" s="4"/>
      <c r="BP498" s="4"/>
      <c r="BQ498" s="4"/>
      <c r="BR498" s="4"/>
      <c r="BS498" s="4"/>
      <c r="BT498" s="4"/>
      <c r="BU498" s="4"/>
      <c r="BV498" s="4"/>
      <c r="BW498" s="4"/>
    </row>
    <row r="499" spans="1:75" ht="12.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1"/>
      <c r="AA499" s="52"/>
      <c r="AB499" s="58"/>
      <c r="AC499" s="59"/>
      <c r="AD499" s="58"/>
      <c r="AE499" s="58"/>
      <c r="AF499" s="55"/>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row>
    <row r="500" spans="1:75" ht="12.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1"/>
      <c r="AA500" s="52"/>
      <c r="AB500" s="58"/>
      <c r="AC500" s="59"/>
      <c r="AD500" s="58"/>
      <c r="AE500" s="58"/>
      <c r="AF500" s="55"/>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c r="BL500" s="4"/>
      <c r="BM500" s="4"/>
      <c r="BN500" s="4"/>
      <c r="BO500" s="4"/>
      <c r="BP500" s="4"/>
      <c r="BQ500" s="4"/>
      <c r="BR500" s="4"/>
      <c r="BS500" s="4"/>
      <c r="BT500" s="4"/>
      <c r="BU500" s="4"/>
      <c r="BV500" s="4"/>
      <c r="BW500" s="4"/>
    </row>
    <row r="501" spans="1:75" ht="12.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1"/>
      <c r="AA501" s="52"/>
      <c r="AB501" s="58"/>
      <c r="AC501" s="59"/>
      <c r="AD501" s="58"/>
      <c r="AE501" s="58"/>
      <c r="AF501" s="55"/>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c r="BW501" s="4"/>
    </row>
    <row r="502" spans="1:75" ht="12.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1"/>
      <c r="AA502" s="52"/>
      <c r="AB502" s="58"/>
      <c r="AC502" s="59"/>
      <c r="AD502" s="58"/>
      <c r="AE502" s="58"/>
      <c r="AF502" s="55"/>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row>
    <row r="503" spans="1:75" ht="12.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1"/>
      <c r="AA503" s="52"/>
      <c r="AB503" s="58"/>
      <c r="AC503" s="59"/>
      <c r="AD503" s="58"/>
      <c r="AE503" s="58"/>
      <c r="AF503" s="55"/>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c r="BW503" s="4"/>
    </row>
    <row r="504" spans="1:75" ht="12.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1"/>
      <c r="AA504" s="52"/>
      <c r="AB504" s="58"/>
      <c r="AC504" s="59"/>
      <c r="AD504" s="58"/>
      <c r="AE504" s="58"/>
      <c r="AF504" s="55"/>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c r="BI504" s="4"/>
      <c r="BJ504" s="4"/>
      <c r="BK504" s="4"/>
      <c r="BL504" s="4"/>
      <c r="BM504" s="4"/>
      <c r="BN504" s="4"/>
      <c r="BO504" s="4"/>
      <c r="BP504" s="4"/>
      <c r="BQ504" s="4"/>
      <c r="BR504" s="4"/>
      <c r="BS504" s="4"/>
      <c r="BT504" s="4"/>
      <c r="BU504" s="4"/>
      <c r="BV504" s="4"/>
      <c r="BW504" s="4"/>
    </row>
    <row r="505" spans="1:75" ht="12.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1"/>
      <c r="AA505" s="52"/>
      <c r="AB505" s="58"/>
      <c r="AC505" s="59"/>
      <c r="AD505" s="58"/>
      <c r="AE505" s="58"/>
      <c r="AF505" s="55"/>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L505" s="4"/>
      <c r="BM505" s="4"/>
      <c r="BN505" s="4"/>
      <c r="BO505" s="4"/>
      <c r="BP505" s="4"/>
      <c r="BQ505" s="4"/>
      <c r="BR505" s="4"/>
      <c r="BS505" s="4"/>
      <c r="BT505" s="4"/>
      <c r="BU505" s="4"/>
      <c r="BV505" s="4"/>
      <c r="BW505" s="4"/>
    </row>
    <row r="506" spans="1:75" ht="12.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1"/>
      <c r="AA506" s="52"/>
      <c r="AB506" s="58"/>
      <c r="AC506" s="59"/>
      <c r="AD506" s="58"/>
      <c r="AE506" s="58"/>
      <c r="AF506" s="55"/>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c r="BI506" s="4"/>
      <c r="BJ506" s="4"/>
      <c r="BK506" s="4"/>
      <c r="BL506" s="4"/>
      <c r="BM506" s="4"/>
      <c r="BN506" s="4"/>
      <c r="BO506" s="4"/>
      <c r="BP506" s="4"/>
      <c r="BQ506" s="4"/>
      <c r="BR506" s="4"/>
      <c r="BS506" s="4"/>
      <c r="BT506" s="4"/>
      <c r="BU506" s="4"/>
      <c r="BV506" s="4"/>
      <c r="BW506" s="4"/>
    </row>
    <row r="507" spans="1:75" ht="12.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1"/>
      <c r="AA507" s="52"/>
      <c r="AB507" s="58"/>
      <c r="AC507" s="59"/>
      <c r="AD507" s="58"/>
      <c r="AE507" s="58"/>
      <c r="AF507" s="55"/>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c r="BI507" s="4"/>
      <c r="BJ507" s="4"/>
      <c r="BK507" s="4"/>
      <c r="BL507" s="4"/>
      <c r="BM507" s="4"/>
      <c r="BN507" s="4"/>
      <c r="BO507" s="4"/>
      <c r="BP507" s="4"/>
      <c r="BQ507" s="4"/>
      <c r="BR507" s="4"/>
      <c r="BS507" s="4"/>
      <c r="BT507" s="4"/>
      <c r="BU507" s="4"/>
      <c r="BV507" s="4"/>
      <c r="BW507" s="4"/>
    </row>
    <row r="508" spans="1:75" ht="12.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1"/>
      <c r="AA508" s="52"/>
      <c r="AB508" s="58"/>
      <c r="AC508" s="59"/>
      <c r="AD508" s="58"/>
      <c r="AE508" s="58"/>
      <c r="AF508" s="55"/>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c r="BL508" s="4"/>
      <c r="BM508" s="4"/>
      <c r="BN508" s="4"/>
      <c r="BO508" s="4"/>
      <c r="BP508" s="4"/>
      <c r="BQ508" s="4"/>
      <c r="BR508" s="4"/>
      <c r="BS508" s="4"/>
      <c r="BT508" s="4"/>
      <c r="BU508" s="4"/>
      <c r="BV508" s="4"/>
      <c r="BW508" s="4"/>
    </row>
    <row r="509" spans="1:75" ht="12.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1"/>
      <c r="AA509" s="52"/>
      <c r="AB509" s="58"/>
      <c r="AC509" s="59"/>
      <c r="AD509" s="58"/>
      <c r="AE509" s="58"/>
      <c r="AF509" s="55"/>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c r="BL509" s="4"/>
      <c r="BM509" s="4"/>
      <c r="BN509" s="4"/>
      <c r="BO509" s="4"/>
      <c r="BP509" s="4"/>
      <c r="BQ509" s="4"/>
      <c r="BR509" s="4"/>
      <c r="BS509" s="4"/>
      <c r="BT509" s="4"/>
      <c r="BU509" s="4"/>
      <c r="BV509" s="4"/>
      <c r="BW509" s="4"/>
    </row>
    <row r="510" spans="1:75" ht="12.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1"/>
      <c r="AA510" s="52"/>
      <c r="AB510" s="58"/>
      <c r="AC510" s="59"/>
      <c r="AD510" s="58"/>
      <c r="AE510" s="58"/>
      <c r="AF510" s="55"/>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c r="BL510" s="4"/>
      <c r="BM510" s="4"/>
      <c r="BN510" s="4"/>
      <c r="BO510" s="4"/>
      <c r="BP510" s="4"/>
      <c r="BQ510" s="4"/>
      <c r="BR510" s="4"/>
      <c r="BS510" s="4"/>
      <c r="BT510" s="4"/>
      <c r="BU510" s="4"/>
      <c r="BV510" s="4"/>
      <c r="BW510" s="4"/>
    </row>
    <row r="511" spans="1:75" ht="12.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1"/>
      <c r="AA511" s="52"/>
      <c r="AB511" s="58"/>
      <c r="AC511" s="59"/>
      <c r="AD511" s="58"/>
      <c r="AE511" s="58"/>
      <c r="AF511" s="55"/>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c r="BL511" s="4"/>
      <c r="BM511" s="4"/>
      <c r="BN511" s="4"/>
      <c r="BO511" s="4"/>
      <c r="BP511" s="4"/>
      <c r="BQ511" s="4"/>
      <c r="BR511" s="4"/>
      <c r="BS511" s="4"/>
      <c r="BT511" s="4"/>
      <c r="BU511" s="4"/>
      <c r="BV511" s="4"/>
      <c r="BW511" s="4"/>
    </row>
    <row r="512" spans="1:75" ht="12.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1"/>
      <c r="AA512" s="52"/>
      <c r="AB512" s="58"/>
      <c r="AC512" s="59"/>
      <c r="AD512" s="58"/>
      <c r="AE512" s="58"/>
      <c r="AF512" s="55"/>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W512" s="4"/>
    </row>
    <row r="513" spans="1:75" ht="12.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1"/>
      <c r="AA513" s="52"/>
      <c r="AB513" s="58"/>
      <c r="AC513" s="59"/>
      <c r="AD513" s="58"/>
      <c r="AE513" s="58"/>
      <c r="AF513" s="55"/>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4"/>
      <c r="BP513" s="4"/>
      <c r="BQ513" s="4"/>
      <c r="BR513" s="4"/>
      <c r="BS513" s="4"/>
      <c r="BT513" s="4"/>
      <c r="BU513" s="4"/>
      <c r="BV513" s="4"/>
      <c r="BW513" s="4"/>
    </row>
    <row r="514" spans="1:75" ht="12.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1"/>
      <c r="AA514" s="52"/>
      <c r="AB514" s="58"/>
      <c r="AC514" s="59"/>
      <c r="AD514" s="58"/>
      <c r="AE514" s="58"/>
      <c r="AF514" s="55"/>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c r="BL514" s="4"/>
      <c r="BM514" s="4"/>
      <c r="BN514" s="4"/>
      <c r="BO514" s="4"/>
      <c r="BP514" s="4"/>
      <c r="BQ514" s="4"/>
      <c r="BR514" s="4"/>
      <c r="BS514" s="4"/>
      <c r="BT514" s="4"/>
      <c r="BU514" s="4"/>
      <c r="BV514" s="4"/>
      <c r="BW514" s="4"/>
    </row>
    <row r="515" spans="1:75" ht="12.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1"/>
      <c r="AA515" s="52"/>
      <c r="AB515" s="58"/>
      <c r="AC515" s="59"/>
      <c r="AD515" s="58"/>
      <c r="AE515" s="58"/>
      <c r="AF515" s="55"/>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c r="BL515" s="4"/>
      <c r="BM515" s="4"/>
      <c r="BN515" s="4"/>
      <c r="BO515" s="4"/>
      <c r="BP515" s="4"/>
      <c r="BQ515" s="4"/>
      <c r="BR515" s="4"/>
      <c r="BS515" s="4"/>
      <c r="BT515" s="4"/>
      <c r="BU515" s="4"/>
      <c r="BV515" s="4"/>
      <c r="BW515" s="4"/>
    </row>
    <row r="516" spans="1:75" ht="12.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1"/>
      <c r="AA516" s="52"/>
      <c r="AB516" s="58"/>
      <c r="AC516" s="59"/>
      <c r="AD516" s="58"/>
      <c r="AE516" s="58"/>
      <c r="AF516" s="55"/>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c r="BW516" s="4"/>
    </row>
    <row r="517" spans="1:75" ht="12.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1"/>
      <c r="AA517" s="52"/>
      <c r="AB517" s="58"/>
      <c r="AC517" s="59"/>
      <c r="AD517" s="58"/>
      <c r="AE517" s="58"/>
      <c r="AF517" s="55"/>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c r="BL517" s="4"/>
      <c r="BM517" s="4"/>
      <c r="BN517" s="4"/>
      <c r="BO517" s="4"/>
      <c r="BP517" s="4"/>
      <c r="BQ517" s="4"/>
      <c r="BR517" s="4"/>
      <c r="BS517" s="4"/>
      <c r="BT517" s="4"/>
      <c r="BU517" s="4"/>
      <c r="BV517" s="4"/>
      <c r="BW517" s="4"/>
    </row>
    <row r="518" spans="1:75" ht="12.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1"/>
      <c r="AA518" s="52"/>
      <c r="AB518" s="58"/>
      <c r="AC518" s="59"/>
      <c r="AD518" s="58"/>
      <c r="AE518" s="58"/>
      <c r="AF518" s="55"/>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c r="BW518" s="4"/>
    </row>
    <row r="519" spans="1:75" ht="12.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1"/>
      <c r="AA519" s="52"/>
      <c r="AB519" s="58"/>
      <c r="AC519" s="59"/>
      <c r="AD519" s="58"/>
      <c r="AE519" s="58"/>
      <c r="AF519" s="55"/>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c r="BO519" s="4"/>
      <c r="BP519" s="4"/>
      <c r="BQ519" s="4"/>
      <c r="BR519" s="4"/>
      <c r="BS519" s="4"/>
      <c r="BT519" s="4"/>
      <c r="BU519" s="4"/>
      <c r="BV519" s="4"/>
      <c r="BW519" s="4"/>
    </row>
    <row r="520" spans="1:75" ht="12.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1"/>
      <c r="AA520" s="52"/>
      <c r="AB520" s="58"/>
      <c r="AC520" s="59"/>
      <c r="AD520" s="58"/>
      <c r="AE520" s="58"/>
      <c r="AF520" s="55"/>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c r="BO520" s="4"/>
      <c r="BP520" s="4"/>
      <c r="BQ520" s="4"/>
      <c r="BR520" s="4"/>
      <c r="BS520" s="4"/>
      <c r="BT520" s="4"/>
      <c r="BU520" s="4"/>
      <c r="BV520" s="4"/>
      <c r="BW520" s="4"/>
    </row>
    <row r="521" spans="1:75" ht="12.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1"/>
      <c r="AA521" s="52"/>
      <c r="AB521" s="58"/>
      <c r="AC521" s="59"/>
      <c r="AD521" s="58"/>
      <c r="AE521" s="58"/>
      <c r="AF521" s="55"/>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c r="BL521" s="4"/>
      <c r="BM521" s="4"/>
      <c r="BN521" s="4"/>
      <c r="BO521" s="4"/>
      <c r="BP521" s="4"/>
      <c r="BQ521" s="4"/>
      <c r="BR521" s="4"/>
      <c r="BS521" s="4"/>
      <c r="BT521" s="4"/>
      <c r="BU521" s="4"/>
      <c r="BV521" s="4"/>
      <c r="BW521" s="4"/>
    </row>
    <row r="522" spans="1:75" ht="12.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1"/>
      <c r="AA522" s="52"/>
      <c r="AB522" s="58"/>
      <c r="AC522" s="59"/>
      <c r="AD522" s="58"/>
      <c r="AE522" s="58"/>
      <c r="AF522" s="55"/>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c r="BO522" s="4"/>
      <c r="BP522" s="4"/>
      <c r="BQ522" s="4"/>
      <c r="BR522" s="4"/>
      <c r="BS522" s="4"/>
      <c r="BT522" s="4"/>
      <c r="BU522" s="4"/>
      <c r="BV522" s="4"/>
      <c r="BW522" s="4"/>
    </row>
    <row r="523" spans="1:75" ht="12.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1"/>
      <c r="AA523" s="52"/>
      <c r="AB523" s="58"/>
      <c r="AC523" s="59"/>
      <c r="AD523" s="58"/>
      <c r="AE523" s="58"/>
      <c r="AF523" s="55"/>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c r="BL523" s="4"/>
      <c r="BM523" s="4"/>
      <c r="BN523" s="4"/>
      <c r="BO523" s="4"/>
      <c r="BP523" s="4"/>
      <c r="BQ523" s="4"/>
      <c r="BR523" s="4"/>
      <c r="BS523" s="4"/>
      <c r="BT523" s="4"/>
      <c r="BU523" s="4"/>
      <c r="BV523" s="4"/>
      <c r="BW523" s="4"/>
    </row>
    <row r="524" spans="1:75" ht="12.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1"/>
      <c r="AA524" s="52"/>
      <c r="AB524" s="58"/>
      <c r="AC524" s="59"/>
      <c r="AD524" s="58"/>
      <c r="AE524" s="58"/>
      <c r="AF524" s="55"/>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4"/>
      <c r="BP524" s="4"/>
      <c r="BQ524" s="4"/>
      <c r="BR524" s="4"/>
      <c r="BS524" s="4"/>
      <c r="BT524" s="4"/>
      <c r="BU524" s="4"/>
      <c r="BV524" s="4"/>
      <c r="BW524" s="4"/>
    </row>
    <row r="525" spans="1:75" ht="12.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1"/>
      <c r="AA525" s="52"/>
      <c r="AB525" s="58"/>
      <c r="AC525" s="59"/>
      <c r="AD525" s="58"/>
      <c r="AE525" s="58"/>
      <c r="AF525" s="55"/>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c r="BL525" s="4"/>
      <c r="BM525" s="4"/>
      <c r="BN525" s="4"/>
      <c r="BO525" s="4"/>
      <c r="BP525" s="4"/>
      <c r="BQ525" s="4"/>
      <c r="BR525" s="4"/>
      <c r="BS525" s="4"/>
      <c r="BT525" s="4"/>
      <c r="BU525" s="4"/>
      <c r="BV525" s="4"/>
      <c r="BW525" s="4"/>
    </row>
    <row r="526" spans="1:75" ht="12.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1"/>
      <c r="AA526" s="52"/>
      <c r="AB526" s="58"/>
      <c r="AC526" s="59"/>
      <c r="AD526" s="58"/>
      <c r="AE526" s="58"/>
      <c r="AF526" s="55"/>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c r="BL526" s="4"/>
      <c r="BM526" s="4"/>
      <c r="BN526" s="4"/>
      <c r="BO526" s="4"/>
      <c r="BP526" s="4"/>
      <c r="BQ526" s="4"/>
      <c r="BR526" s="4"/>
      <c r="BS526" s="4"/>
      <c r="BT526" s="4"/>
      <c r="BU526" s="4"/>
      <c r="BV526" s="4"/>
      <c r="BW526" s="4"/>
    </row>
    <row r="527" spans="1:75" ht="12.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1"/>
      <c r="AA527" s="52"/>
      <c r="AB527" s="58"/>
      <c r="AC527" s="59"/>
      <c r="AD527" s="58"/>
      <c r="AE527" s="58"/>
      <c r="AF527" s="55"/>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c r="BL527" s="4"/>
      <c r="BM527" s="4"/>
      <c r="BN527" s="4"/>
      <c r="BO527" s="4"/>
      <c r="BP527" s="4"/>
      <c r="BQ527" s="4"/>
      <c r="BR527" s="4"/>
      <c r="BS527" s="4"/>
      <c r="BT527" s="4"/>
      <c r="BU527" s="4"/>
      <c r="BV527" s="4"/>
      <c r="BW527" s="4"/>
    </row>
    <row r="528" spans="1:75" ht="12.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1"/>
      <c r="AA528" s="52"/>
      <c r="AB528" s="58"/>
      <c r="AC528" s="59"/>
      <c r="AD528" s="58"/>
      <c r="AE528" s="58"/>
      <c r="AF528" s="55"/>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c r="BL528" s="4"/>
      <c r="BM528" s="4"/>
      <c r="BN528" s="4"/>
      <c r="BO528" s="4"/>
      <c r="BP528" s="4"/>
      <c r="BQ528" s="4"/>
      <c r="BR528" s="4"/>
      <c r="BS528" s="4"/>
      <c r="BT528" s="4"/>
      <c r="BU528" s="4"/>
      <c r="BV528" s="4"/>
      <c r="BW528" s="4"/>
    </row>
    <row r="529" spans="1:75" ht="12.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1"/>
      <c r="AA529" s="52"/>
      <c r="AB529" s="58"/>
      <c r="AC529" s="59"/>
      <c r="AD529" s="58"/>
      <c r="AE529" s="58"/>
      <c r="AF529" s="55"/>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c r="BL529" s="4"/>
      <c r="BM529" s="4"/>
      <c r="BN529" s="4"/>
      <c r="BO529" s="4"/>
      <c r="BP529" s="4"/>
      <c r="BQ529" s="4"/>
      <c r="BR529" s="4"/>
      <c r="BS529" s="4"/>
      <c r="BT529" s="4"/>
      <c r="BU529" s="4"/>
      <c r="BV529" s="4"/>
      <c r="BW529" s="4"/>
    </row>
    <row r="530" spans="1:75" ht="12.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1"/>
      <c r="AA530" s="52"/>
      <c r="AB530" s="58"/>
      <c r="AC530" s="59"/>
      <c r="AD530" s="58"/>
      <c r="AE530" s="58"/>
      <c r="AF530" s="55"/>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c r="BL530" s="4"/>
      <c r="BM530" s="4"/>
      <c r="BN530" s="4"/>
      <c r="BO530" s="4"/>
      <c r="BP530" s="4"/>
      <c r="BQ530" s="4"/>
      <c r="BR530" s="4"/>
      <c r="BS530" s="4"/>
      <c r="BT530" s="4"/>
      <c r="BU530" s="4"/>
      <c r="BV530" s="4"/>
      <c r="BW530" s="4"/>
    </row>
    <row r="531" spans="1:75" ht="12.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1"/>
      <c r="AA531" s="52"/>
      <c r="AB531" s="58"/>
      <c r="AC531" s="59"/>
      <c r="AD531" s="58"/>
      <c r="AE531" s="58"/>
      <c r="AF531" s="55"/>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c r="BL531" s="4"/>
      <c r="BM531" s="4"/>
      <c r="BN531" s="4"/>
      <c r="BO531" s="4"/>
      <c r="BP531" s="4"/>
      <c r="BQ531" s="4"/>
      <c r="BR531" s="4"/>
      <c r="BS531" s="4"/>
      <c r="BT531" s="4"/>
      <c r="BU531" s="4"/>
      <c r="BV531" s="4"/>
      <c r="BW531" s="4"/>
    </row>
    <row r="532" spans="1:75" ht="12.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1"/>
      <c r="AA532" s="52"/>
      <c r="AB532" s="58"/>
      <c r="AC532" s="59"/>
      <c r="AD532" s="58"/>
      <c r="AE532" s="58"/>
      <c r="AF532" s="55"/>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4"/>
      <c r="BP532" s="4"/>
      <c r="BQ532" s="4"/>
      <c r="BR532" s="4"/>
      <c r="BS532" s="4"/>
      <c r="BT532" s="4"/>
      <c r="BU532" s="4"/>
      <c r="BV532" s="4"/>
      <c r="BW532" s="4"/>
    </row>
    <row r="533" spans="1:75" ht="12.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1"/>
      <c r="AA533" s="52"/>
      <c r="AB533" s="58"/>
      <c r="AC533" s="59"/>
      <c r="AD533" s="58"/>
      <c r="AE533" s="58"/>
      <c r="AF533" s="55"/>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c r="BL533" s="4"/>
      <c r="BM533" s="4"/>
      <c r="BN533" s="4"/>
      <c r="BO533" s="4"/>
      <c r="BP533" s="4"/>
      <c r="BQ533" s="4"/>
      <c r="BR533" s="4"/>
      <c r="BS533" s="4"/>
      <c r="BT533" s="4"/>
      <c r="BU533" s="4"/>
      <c r="BV533" s="4"/>
      <c r="BW533" s="4"/>
    </row>
    <row r="534" spans="1:75" ht="12.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1"/>
      <c r="AA534" s="52"/>
      <c r="AB534" s="58"/>
      <c r="AC534" s="59"/>
      <c r="AD534" s="58"/>
      <c r="AE534" s="58"/>
      <c r="AF534" s="55"/>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c r="BL534" s="4"/>
      <c r="BM534" s="4"/>
      <c r="BN534" s="4"/>
      <c r="BO534" s="4"/>
      <c r="BP534" s="4"/>
      <c r="BQ534" s="4"/>
      <c r="BR534" s="4"/>
      <c r="BS534" s="4"/>
      <c r="BT534" s="4"/>
      <c r="BU534" s="4"/>
      <c r="BV534" s="4"/>
      <c r="BW534" s="4"/>
    </row>
    <row r="535" spans="1:75" ht="12.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1"/>
      <c r="AA535" s="52"/>
      <c r="AB535" s="58"/>
      <c r="AC535" s="59"/>
      <c r="AD535" s="58"/>
      <c r="AE535" s="58"/>
      <c r="AF535" s="55"/>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c r="BW535" s="4"/>
    </row>
    <row r="536" spans="1:75" ht="12.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1"/>
      <c r="AA536" s="52"/>
      <c r="AB536" s="58"/>
      <c r="AC536" s="59"/>
      <c r="AD536" s="58"/>
      <c r="AE536" s="58"/>
      <c r="AF536" s="55"/>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c r="BL536" s="4"/>
      <c r="BM536" s="4"/>
      <c r="BN536" s="4"/>
      <c r="BO536" s="4"/>
      <c r="BP536" s="4"/>
      <c r="BQ536" s="4"/>
      <c r="BR536" s="4"/>
      <c r="BS536" s="4"/>
      <c r="BT536" s="4"/>
      <c r="BU536" s="4"/>
      <c r="BV536" s="4"/>
      <c r="BW536" s="4"/>
    </row>
    <row r="537" spans="1:75" ht="12.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1"/>
      <c r="AA537" s="52"/>
      <c r="AB537" s="58"/>
      <c r="AC537" s="59"/>
      <c r="AD537" s="58"/>
      <c r="AE537" s="58"/>
      <c r="AF537" s="55"/>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c r="BL537" s="4"/>
      <c r="BM537" s="4"/>
      <c r="BN537" s="4"/>
      <c r="BO537" s="4"/>
      <c r="BP537" s="4"/>
      <c r="BQ537" s="4"/>
      <c r="BR537" s="4"/>
      <c r="BS537" s="4"/>
      <c r="BT537" s="4"/>
      <c r="BU537" s="4"/>
      <c r="BV537" s="4"/>
      <c r="BW537" s="4"/>
    </row>
    <row r="538" spans="1:75" ht="12.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1"/>
      <c r="AA538" s="52"/>
      <c r="AB538" s="58"/>
      <c r="AC538" s="59"/>
      <c r="AD538" s="58"/>
      <c r="AE538" s="58"/>
      <c r="AF538" s="55"/>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c r="BW538" s="4"/>
    </row>
    <row r="539" spans="1:75" ht="12.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1"/>
      <c r="AA539" s="52"/>
      <c r="AB539" s="58"/>
      <c r="AC539" s="59"/>
      <c r="AD539" s="58"/>
      <c r="AE539" s="58"/>
      <c r="AF539" s="55"/>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c r="BL539" s="4"/>
      <c r="BM539" s="4"/>
      <c r="BN539" s="4"/>
      <c r="BO539" s="4"/>
      <c r="BP539" s="4"/>
      <c r="BQ539" s="4"/>
      <c r="BR539" s="4"/>
      <c r="BS539" s="4"/>
      <c r="BT539" s="4"/>
      <c r="BU539" s="4"/>
      <c r="BV539" s="4"/>
      <c r="BW539" s="4"/>
    </row>
    <row r="540" spans="1:75" ht="12.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1"/>
      <c r="AA540" s="52"/>
      <c r="AB540" s="58"/>
      <c r="AC540" s="59"/>
      <c r="AD540" s="58"/>
      <c r="AE540" s="58"/>
      <c r="AF540" s="55"/>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4"/>
      <c r="BP540" s="4"/>
      <c r="BQ540" s="4"/>
      <c r="BR540" s="4"/>
      <c r="BS540" s="4"/>
      <c r="BT540" s="4"/>
      <c r="BU540" s="4"/>
      <c r="BV540" s="4"/>
      <c r="BW540" s="4"/>
    </row>
    <row r="541" spans="1:75" ht="12.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1"/>
      <c r="AA541" s="52"/>
      <c r="AB541" s="58"/>
      <c r="AC541" s="59"/>
      <c r="AD541" s="58"/>
      <c r="AE541" s="58"/>
      <c r="AF541" s="55"/>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c r="BW541" s="4"/>
    </row>
    <row r="542" spans="1:75" ht="12.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1"/>
      <c r="AA542" s="52"/>
      <c r="AB542" s="58"/>
      <c r="AC542" s="59"/>
      <c r="AD542" s="58"/>
      <c r="AE542" s="58"/>
      <c r="AF542" s="55"/>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c r="BW542" s="4"/>
    </row>
    <row r="543" spans="1:75" ht="12.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1"/>
      <c r="AA543" s="52"/>
      <c r="AB543" s="58"/>
      <c r="AC543" s="59"/>
      <c r="AD543" s="58"/>
      <c r="AE543" s="58"/>
      <c r="AF543" s="55"/>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W543" s="4"/>
    </row>
    <row r="544" spans="1:75" ht="12.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1"/>
      <c r="AA544" s="52"/>
      <c r="AB544" s="58"/>
      <c r="AC544" s="59"/>
      <c r="AD544" s="58"/>
      <c r="AE544" s="58"/>
      <c r="AF544" s="55"/>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c r="BL544" s="4"/>
      <c r="BM544" s="4"/>
      <c r="BN544" s="4"/>
      <c r="BO544" s="4"/>
      <c r="BP544" s="4"/>
      <c r="BQ544" s="4"/>
      <c r="BR544" s="4"/>
      <c r="BS544" s="4"/>
      <c r="BT544" s="4"/>
      <c r="BU544" s="4"/>
      <c r="BV544" s="4"/>
      <c r="BW544" s="4"/>
    </row>
    <row r="545" spans="1:75" ht="12.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1"/>
      <c r="AA545" s="52"/>
      <c r="AB545" s="58"/>
      <c r="AC545" s="59"/>
      <c r="AD545" s="58"/>
      <c r="AE545" s="58"/>
      <c r="AF545" s="55"/>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c r="BW545" s="4"/>
    </row>
    <row r="546" spans="1:75" ht="12.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1"/>
      <c r="AA546" s="52"/>
      <c r="AB546" s="58"/>
      <c r="AC546" s="59"/>
      <c r="AD546" s="58"/>
      <c r="AE546" s="58"/>
      <c r="AF546" s="55"/>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c r="BP546" s="4"/>
      <c r="BQ546" s="4"/>
      <c r="BR546" s="4"/>
      <c r="BS546" s="4"/>
      <c r="BT546" s="4"/>
      <c r="BU546" s="4"/>
      <c r="BV546" s="4"/>
      <c r="BW546" s="4"/>
    </row>
    <row r="547" spans="1:75" ht="12.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1"/>
      <c r="AA547" s="52"/>
      <c r="AB547" s="58"/>
      <c r="AC547" s="59"/>
      <c r="AD547" s="58"/>
      <c r="AE547" s="58"/>
      <c r="AF547" s="55"/>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c r="BP547" s="4"/>
      <c r="BQ547" s="4"/>
      <c r="BR547" s="4"/>
      <c r="BS547" s="4"/>
      <c r="BT547" s="4"/>
      <c r="BU547" s="4"/>
      <c r="BV547" s="4"/>
      <c r="BW547" s="4"/>
    </row>
    <row r="548" spans="1:75" ht="12.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1"/>
      <c r="AA548" s="52"/>
      <c r="AB548" s="58"/>
      <c r="AC548" s="59"/>
      <c r="AD548" s="58"/>
      <c r="AE548" s="58"/>
      <c r="AF548" s="55"/>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L548" s="4"/>
      <c r="BM548" s="4"/>
      <c r="BN548" s="4"/>
      <c r="BO548" s="4"/>
      <c r="BP548" s="4"/>
      <c r="BQ548" s="4"/>
      <c r="BR548" s="4"/>
      <c r="BS548" s="4"/>
      <c r="BT548" s="4"/>
      <c r="BU548" s="4"/>
      <c r="BV548" s="4"/>
      <c r="BW548" s="4"/>
    </row>
    <row r="549" spans="1:75" ht="12.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1"/>
      <c r="AA549" s="52"/>
      <c r="AB549" s="58"/>
      <c r="AC549" s="59"/>
      <c r="AD549" s="58"/>
      <c r="AE549" s="58"/>
      <c r="AF549" s="55"/>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c r="BW549" s="4"/>
    </row>
    <row r="550" spans="1:75" ht="12.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1"/>
      <c r="AA550" s="52"/>
      <c r="AB550" s="58"/>
      <c r="AC550" s="59"/>
      <c r="AD550" s="58"/>
      <c r="AE550" s="58"/>
      <c r="AF550" s="55"/>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c r="BL550" s="4"/>
      <c r="BM550" s="4"/>
      <c r="BN550" s="4"/>
      <c r="BO550" s="4"/>
      <c r="BP550" s="4"/>
      <c r="BQ550" s="4"/>
      <c r="BR550" s="4"/>
      <c r="BS550" s="4"/>
      <c r="BT550" s="4"/>
      <c r="BU550" s="4"/>
      <c r="BV550" s="4"/>
      <c r="BW550" s="4"/>
    </row>
    <row r="551" spans="1:75" ht="12.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1"/>
      <c r="AA551" s="52"/>
      <c r="AB551" s="58"/>
      <c r="AC551" s="59"/>
      <c r="AD551" s="58"/>
      <c r="AE551" s="58"/>
      <c r="AF551" s="55"/>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c r="BL551" s="4"/>
      <c r="BM551" s="4"/>
      <c r="BN551" s="4"/>
      <c r="BO551" s="4"/>
      <c r="BP551" s="4"/>
      <c r="BQ551" s="4"/>
      <c r="BR551" s="4"/>
      <c r="BS551" s="4"/>
      <c r="BT551" s="4"/>
      <c r="BU551" s="4"/>
      <c r="BV551" s="4"/>
      <c r="BW551" s="4"/>
    </row>
    <row r="552" spans="1:75" ht="12.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1"/>
      <c r="AA552" s="52"/>
      <c r="AB552" s="58"/>
      <c r="AC552" s="59"/>
      <c r="AD552" s="58"/>
      <c r="AE552" s="58"/>
      <c r="AF552" s="55"/>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c r="BL552" s="4"/>
      <c r="BM552" s="4"/>
      <c r="BN552" s="4"/>
      <c r="BO552" s="4"/>
      <c r="BP552" s="4"/>
      <c r="BQ552" s="4"/>
      <c r="BR552" s="4"/>
      <c r="BS552" s="4"/>
      <c r="BT552" s="4"/>
      <c r="BU552" s="4"/>
      <c r="BV552" s="4"/>
      <c r="BW552" s="4"/>
    </row>
    <row r="553" spans="1:75" ht="12.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1"/>
      <c r="AA553" s="52"/>
      <c r="AB553" s="58"/>
      <c r="AC553" s="59"/>
      <c r="AD553" s="58"/>
      <c r="AE553" s="58"/>
      <c r="AF553" s="55"/>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row>
    <row r="554" spans="1:75" ht="12.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1"/>
      <c r="AA554" s="52"/>
      <c r="AB554" s="58"/>
      <c r="AC554" s="59"/>
      <c r="AD554" s="58"/>
      <c r="AE554" s="58"/>
      <c r="AF554" s="55"/>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row>
    <row r="555" spans="1:75" ht="12.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1"/>
      <c r="AA555" s="52"/>
      <c r="AB555" s="58"/>
      <c r="AC555" s="59"/>
      <c r="AD555" s="58"/>
      <c r="AE555" s="58"/>
      <c r="AF555" s="55"/>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row>
    <row r="556" spans="1:75" ht="12.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1"/>
      <c r="AA556" s="52"/>
      <c r="AB556" s="58"/>
      <c r="AC556" s="59"/>
      <c r="AD556" s="58"/>
      <c r="AE556" s="58"/>
      <c r="AF556" s="55"/>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row>
    <row r="557" spans="1:75" ht="12.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1"/>
      <c r="AA557" s="52"/>
      <c r="AB557" s="58"/>
      <c r="AC557" s="59"/>
      <c r="AD557" s="58"/>
      <c r="AE557" s="58"/>
      <c r="AF557" s="55"/>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row>
    <row r="558" spans="1:75" ht="12.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1"/>
      <c r="AA558" s="52"/>
      <c r="AB558" s="58"/>
      <c r="AC558" s="59"/>
      <c r="AD558" s="58"/>
      <c r="AE558" s="58"/>
      <c r="AF558" s="55"/>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row>
    <row r="559" spans="1:75" ht="12.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1"/>
      <c r="AA559" s="52"/>
      <c r="AB559" s="58"/>
      <c r="AC559" s="59"/>
      <c r="AD559" s="58"/>
      <c r="AE559" s="58"/>
      <c r="AF559" s="55"/>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row>
    <row r="560" spans="1:75" ht="12.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1"/>
      <c r="AA560" s="52"/>
      <c r="AB560" s="58"/>
      <c r="AC560" s="59"/>
      <c r="AD560" s="58"/>
      <c r="AE560" s="58"/>
      <c r="AF560" s="55"/>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row>
    <row r="561" spans="1:75" ht="12.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1"/>
      <c r="AA561" s="52"/>
      <c r="AB561" s="58"/>
      <c r="AC561" s="59"/>
      <c r="AD561" s="58"/>
      <c r="AE561" s="58"/>
      <c r="AF561" s="55"/>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row>
    <row r="562" spans="1:75" ht="12.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1"/>
      <c r="AA562" s="52"/>
      <c r="AB562" s="58"/>
      <c r="AC562" s="59"/>
      <c r="AD562" s="58"/>
      <c r="AE562" s="58"/>
      <c r="AF562" s="55"/>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row>
    <row r="563" spans="1:75" ht="12.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1"/>
      <c r="AA563" s="52"/>
      <c r="AB563" s="58"/>
      <c r="AC563" s="59"/>
      <c r="AD563" s="58"/>
      <c r="AE563" s="58"/>
      <c r="AF563" s="55"/>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row>
    <row r="564" spans="1:75" ht="12.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1"/>
      <c r="AA564" s="52"/>
      <c r="AB564" s="58"/>
      <c r="AC564" s="59"/>
      <c r="AD564" s="58"/>
      <c r="AE564" s="58"/>
      <c r="AF564" s="55"/>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row>
    <row r="565" spans="1:75" ht="12.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1"/>
      <c r="AA565" s="52"/>
      <c r="AB565" s="58"/>
      <c r="AC565" s="59"/>
      <c r="AD565" s="58"/>
      <c r="AE565" s="58"/>
      <c r="AF565" s="55"/>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row>
    <row r="566" spans="1:75" ht="12.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1"/>
      <c r="AA566" s="52"/>
      <c r="AB566" s="58"/>
      <c r="AC566" s="59"/>
      <c r="AD566" s="58"/>
      <c r="AE566" s="58"/>
      <c r="AF566" s="55"/>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row>
    <row r="567" spans="1:75" ht="12.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1"/>
      <c r="AA567" s="52"/>
      <c r="AB567" s="58"/>
      <c r="AC567" s="59"/>
      <c r="AD567" s="58"/>
      <c r="AE567" s="58"/>
      <c r="AF567" s="55"/>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row>
    <row r="568" spans="1:75" ht="12.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1"/>
      <c r="AA568" s="52"/>
      <c r="AB568" s="58"/>
      <c r="AC568" s="59"/>
      <c r="AD568" s="58"/>
      <c r="AE568" s="58"/>
      <c r="AF568" s="55"/>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row>
    <row r="569" spans="1:75" ht="12.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1"/>
      <c r="AA569" s="52"/>
      <c r="AB569" s="58"/>
      <c r="AC569" s="59"/>
      <c r="AD569" s="58"/>
      <c r="AE569" s="58"/>
      <c r="AF569" s="55"/>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row>
    <row r="570" spans="1:75" ht="12.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1"/>
      <c r="AA570" s="52"/>
      <c r="AB570" s="58"/>
      <c r="AC570" s="59"/>
      <c r="AD570" s="58"/>
      <c r="AE570" s="58"/>
      <c r="AF570" s="55"/>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row>
    <row r="571" spans="1:75" ht="12.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1"/>
      <c r="AA571" s="52"/>
      <c r="AB571" s="58"/>
      <c r="AC571" s="59"/>
      <c r="AD571" s="58"/>
      <c r="AE571" s="58"/>
      <c r="AF571" s="55"/>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row>
    <row r="572" spans="1:75" ht="12.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1"/>
      <c r="AA572" s="52"/>
      <c r="AB572" s="58"/>
      <c r="AC572" s="59"/>
      <c r="AD572" s="58"/>
      <c r="AE572" s="58"/>
      <c r="AF572" s="55"/>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row>
    <row r="573" spans="1:75" ht="12.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1"/>
      <c r="AA573" s="52"/>
      <c r="AB573" s="58"/>
      <c r="AC573" s="59"/>
      <c r="AD573" s="58"/>
      <c r="AE573" s="58"/>
      <c r="AF573" s="55"/>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row>
    <row r="574" spans="1:75" ht="12.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1"/>
      <c r="AA574" s="52"/>
      <c r="AB574" s="58"/>
      <c r="AC574" s="59"/>
      <c r="AD574" s="58"/>
      <c r="AE574" s="58"/>
      <c r="AF574" s="55"/>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row>
    <row r="575" spans="1:75" ht="12.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1"/>
      <c r="AA575" s="52"/>
      <c r="AB575" s="58"/>
      <c r="AC575" s="59"/>
      <c r="AD575" s="58"/>
      <c r="AE575" s="58"/>
      <c r="AF575" s="55"/>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row>
    <row r="576" spans="1:75" ht="12.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1"/>
      <c r="AA576" s="52"/>
      <c r="AB576" s="58"/>
      <c r="AC576" s="59"/>
      <c r="AD576" s="58"/>
      <c r="AE576" s="58"/>
      <c r="AF576" s="55"/>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row>
    <row r="577" spans="1:75" ht="12.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1"/>
      <c r="AA577" s="52"/>
      <c r="AB577" s="58"/>
      <c r="AC577" s="59"/>
      <c r="AD577" s="58"/>
      <c r="AE577" s="58"/>
      <c r="AF577" s="55"/>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row>
    <row r="578" spans="1:75" ht="12.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1"/>
      <c r="AA578" s="52"/>
      <c r="AB578" s="58"/>
      <c r="AC578" s="59"/>
      <c r="AD578" s="58"/>
      <c r="AE578" s="58"/>
      <c r="AF578" s="55"/>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row>
    <row r="579" spans="1:75" ht="12.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1"/>
      <c r="AA579" s="52"/>
      <c r="AB579" s="58"/>
      <c r="AC579" s="59"/>
      <c r="AD579" s="58"/>
      <c r="AE579" s="58"/>
      <c r="AF579" s="55"/>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row>
    <row r="580" spans="1:75" ht="12.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1"/>
      <c r="AA580" s="52"/>
      <c r="AB580" s="58"/>
      <c r="AC580" s="59"/>
      <c r="AD580" s="58"/>
      <c r="AE580" s="58"/>
      <c r="AF580" s="55"/>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row>
    <row r="581" spans="1:75" ht="12.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1"/>
      <c r="AA581" s="52"/>
      <c r="AB581" s="58"/>
      <c r="AC581" s="59"/>
      <c r="AD581" s="58"/>
      <c r="AE581" s="58"/>
      <c r="AF581" s="55"/>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row>
    <row r="582" spans="1:75" ht="12.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1"/>
      <c r="AA582" s="52"/>
      <c r="AB582" s="58"/>
      <c r="AC582" s="59"/>
      <c r="AD582" s="58"/>
      <c r="AE582" s="58"/>
      <c r="AF582" s="55"/>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row>
    <row r="583" spans="1:75" ht="12.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1"/>
      <c r="AA583" s="52"/>
      <c r="AB583" s="58"/>
      <c r="AC583" s="59"/>
      <c r="AD583" s="58"/>
      <c r="AE583" s="58"/>
      <c r="AF583" s="55"/>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row>
    <row r="584" spans="1:75" ht="12.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1"/>
      <c r="AA584" s="52"/>
      <c r="AB584" s="58"/>
      <c r="AC584" s="59"/>
      <c r="AD584" s="58"/>
      <c r="AE584" s="58"/>
      <c r="AF584" s="55"/>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row>
    <row r="585" spans="1:75" ht="12.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1"/>
      <c r="AA585" s="52"/>
      <c r="AB585" s="58"/>
      <c r="AC585" s="59"/>
      <c r="AD585" s="58"/>
      <c r="AE585" s="58"/>
      <c r="AF585" s="55"/>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row>
    <row r="586" spans="1:75" ht="12.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1"/>
      <c r="AA586" s="52"/>
      <c r="AB586" s="58"/>
      <c r="AC586" s="59"/>
      <c r="AD586" s="58"/>
      <c r="AE586" s="58"/>
      <c r="AF586" s="55"/>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row>
    <row r="587" spans="1:75" ht="12.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1"/>
      <c r="AA587" s="52"/>
      <c r="AB587" s="58"/>
      <c r="AC587" s="59"/>
      <c r="AD587" s="58"/>
      <c r="AE587" s="58"/>
      <c r="AF587" s="55"/>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row>
    <row r="588" spans="1:75" ht="12.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1"/>
      <c r="AA588" s="52"/>
      <c r="AB588" s="58"/>
      <c r="AC588" s="59"/>
      <c r="AD588" s="58"/>
      <c r="AE588" s="58"/>
      <c r="AF588" s="55"/>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row>
    <row r="589" spans="1:75" ht="12.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1"/>
      <c r="AA589" s="52"/>
      <c r="AB589" s="58"/>
      <c r="AC589" s="59"/>
      <c r="AD589" s="58"/>
      <c r="AE589" s="58"/>
      <c r="AF589" s="55"/>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row>
    <row r="590" spans="1:75" ht="12.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1"/>
      <c r="AA590" s="52"/>
      <c r="AB590" s="58"/>
      <c r="AC590" s="59"/>
      <c r="AD590" s="58"/>
      <c r="AE590" s="58"/>
      <c r="AF590" s="55"/>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row>
    <row r="591" spans="1:75" ht="12.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1"/>
      <c r="AA591" s="52"/>
      <c r="AB591" s="58"/>
      <c r="AC591" s="59"/>
      <c r="AD591" s="58"/>
      <c r="AE591" s="58"/>
      <c r="AF591" s="55"/>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row>
    <row r="592" spans="1:75" ht="12.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1"/>
      <c r="AA592" s="52"/>
      <c r="AB592" s="58"/>
      <c r="AC592" s="59"/>
      <c r="AD592" s="58"/>
      <c r="AE592" s="58"/>
      <c r="AF592" s="55"/>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row>
    <row r="593" spans="1:75" ht="12.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1"/>
      <c r="AA593" s="52"/>
      <c r="AB593" s="58"/>
      <c r="AC593" s="59"/>
      <c r="AD593" s="58"/>
      <c r="AE593" s="58"/>
      <c r="AF593" s="55"/>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row>
    <row r="594" spans="1:75" ht="12.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1"/>
      <c r="AA594" s="52"/>
      <c r="AB594" s="58"/>
      <c r="AC594" s="59"/>
      <c r="AD594" s="58"/>
      <c r="AE594" s="58"/>
      <c r="AF594" s="55"/>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row>
    <row r="595" spans="1:75" ht="12.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1"/>
      <c r="AA595" s="52"/>
      <c r="AB595" s="58"/>
      <c r="AC595" s="59"/>
      <c r="AD595" s="58"/>
      <c r="AE595" s="58"/>
      <c r="AF595" s="55"/>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row>
    <row r="596" spans="1:75" ht="12.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1"/>
      <c r="AA596" s="52"/>
      <c r="AB596" s="58"/>
      <c r="AC596" s="59"/>
      <c r="AD596" s="58"/>
      <c r="AE596" s="58"/>
      <c r="AF596" s="55"/>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row>
    <row r="597" spans="1:75" ht="12.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1"/>
      <c r="AA597" s="52"/>
      <c r="AB597" s="58"/>
      <c r="AC597" s="59"/>
      <c r="AD597" s="58"/>
      <c r="AE597" s="58"/>
      <c r="AF597" s="55"/>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row>
    <row r="598" spans="1:75" ht="12.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1"/>
      <c r="AA598" s="52"/>
      <c r="AB598" s="58"/>
      <c r="AC598" s="59"/>
      <c r="AD598" s="58"/>
      <c r="AE598" s="58"/>
      <c r="AF598" s="55"/>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row>
    <row r="599" spans="1:75" ht="12.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1"/>
      <c r="AA599" s="52"/>
      <c r="AB599" s="58"/>
      <c r="AC599" s="59"/>
      <c r="AD599" s="58"/>
      <c r="AE599" s="58"/>
      <c r="AF599" s="55"/>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row>
    <row r="600" spans="1:75" ht="12.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1"/>
      <c r="AA600" s="52"/>
      <c r="AB600" s="58"/>
      <c r="AC600" s="59"/>
      <c r="AD600" s="58"/>
      <c r="AE600" s="58"/>
      <c r="AF600" s="55"/>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row>
    <row r="601" spans="1:75" ht="12.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1"/>
      <c r="AA601" s="52"/>
      <c r="AB601" s="58"/>
      <c r="AC601" s="59"/>
      <c r="AD601" s="58"/>
      <c r="AE601" s="58"/>
      <c r="AF601" s="55"/>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row>
    <row r="602" spans="1:75" ht="12.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1"/>
      <c r="AA602" s="52"/>
      <c r="AB602" s="58"/>
      <c r="AC602" s="59"/>
      <c r="AD602" s="58"/>
      <c r="AE602" s="58"/>
      <c r="AF602" s="55"/>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row>
    <row r="603" spans="1:75" ht="12.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1"/>
      <c r="AA603" s="52"/>
      <c r="AB603" s="58"/>
      <c r="AC603" s="59"/>
      <c r="AD603" s="58"/>
      <c r="AE603" s="58"/>
      <c r="AF603" s="55"/>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row>
    <row r="604" spans="1:75" ht="12.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1"/>
      <c r="AA604" s="52"/>
      <c r="AB604" s="58"/>
      <c r="AC604" s="59"/>
      <c r="AD604" s="58"/>
      <c r="AE604" s="58"/>
      <c r="AF604" s="55"/>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row>
    <row r="605" spans="1:75" ht="12.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1"/>
      <c r="AA605" s="52"/>
      <c r="AB605" s="58"/>
      <c r="AC605" s="59"/>
      <c r="AD605" s="58"/>
      <c r="AE605" s="58"/>
      <c r="AF605" s="55"/>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row>
    <row r="606" spans="1:75" ht="12.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1"/>
      <c r="AA606" s="52"/>
      <c r="AB606" s="58"/>
      <c r="AC606" s="59"/>
      <c r="AD606" s="58"/>
      <c r="AE606" s="58"/>
      <c r="AF606" s="55"/>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row>
    <row r="607" spans="1:75" ht="12.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1"/>
      <c r="AA607" s="52"/>
      <c r="AB607" s="58"/>
      <c r="AC607" s="59"/>
      <c r="AD607" s="58"/>
      <c r="AE607" s="58"/>
      <c r="AF607" s="55"/>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row>
    <row r="608" spans="1:75" ht="12.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1"/>
      <c r="AA608" s="52"/>
      <c r="AB608" s="58"/>
      <c r="AC608" s="59"/>
      <c r="AD608" s="58"/>
      <c r="AE608" s="58"/>
      <c r="AF608" s="55"/>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row>
    <row r="609" spans="1:75" ht="12.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1"/>
      <c r="AA609" s="52"/>
      <c r="AB609" s="58"/>
      <c r="AC609" s="59"/>
      <c r="AD609" s="58"/>
      <c r="AE609" s="58"/>
      <c r="AF609" s="55"/>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c r="BT609" s="4"/>
      <c r="BU609" s="4"/>
      <c r="BV609" s="4"/>
      <c r="BW609" s="4"/>
    </row>
    <row r="610" spans="1:75" ht="12.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1"/>
      <c r="AA610" s="52"/>
      <c r="AB610" s="58"/>
      <c r="AC610" s="59"/>
      <c r="AD610" s="58"/>
      <c r="AE610" s="58"/>
      <c r="AF610" s="55"/>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c r="BL610" s="4"/>
      <c r="BM610" s="4"/>
      <c r="BN610" s="4"/>
      <c r="BO610" s="4"/>
      <c r="BP610" s="4"/>
      <c r="BQ610" s="4"/>
      <c r="BR610" s="4"/>
      <c r="BS610" s="4"/>
      <c r="BT610" s="4"/>
      <c r="BU610" s="4"/>
      <c r="BV610" s="4"/>
      <c r="BW610" s="4"/>
    </row>
    <row r="611" spans="1:75" ht="12.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1"/>
      <c r="AA611" s="52"/>
      <c r="AB611" s="58"/>
      <c r="AC611" s="59"/>
      <c r="AD611" s="58"/>
      <c r="AE611" s="58"/>
      <c r="AF611" s="55"/>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c r="BL611" s="4"/>
      <c r="BM611" s="4"/>
      <c r="BN611" s="4"/>
      <c r="BO611" s="4"/>
      <c r="BP611" s="4"/>
      <c r="BQ611" s="4"/>
      <c r="BR611" s="4"/>
      <c r="BS611" s="4"/>
      <c r="BT611" s="4"/>
      <c r="BU611" s="4"/>
      <c r="BV611" s="4"/>
      <c r="BW611" s="4"/>
    </row>
    <row r="612" spans="1:75" ht="12.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1"/>
      <c r="AA612" s="52"/>
      <c r="AB612" s="58"/>
      <c r="AC612" s="59"/>
      <c r="AD612" s="58"/>
      <c r="AE612" s="58"/>
      <c r="AF612" s="55"/>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c r="BL612" s="4"/>
      <c r="BM612" s="4"/>
      <c r="BN612" s="4"/>
      <c r="BO612" s="4"/>
      <c r="BP612" s="4"/>
      <c r="BQ612" s="4"/>
      <c r="BR612" s="4"/>
      <c r="BS612" s="4"/>
      <c r="BT612" s="4"/>
      <c r="BU612" s="4"/>
      <c r="BV612" s="4"/>
      <c r="BW612" s="4"/>
    </row>
    <row r="613" spans="1:75" ht="12.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1"/>
      <c r="AA613" s="52"/>
      <c r="AB613" s="58"/>
      <c r="AC613" s="59"/>
      <c r="AD613" s="58"/>
      <c r="AE613" s="58"/>
      <c r="AF613" s="55"/>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c r="BK613" s="4"/>
      <c r="BL613" s="4"/>
      <c r="BM613" s="4"/>
      <c r="BN613" s="4"/>
      <c r="BO613" s="4"/>
      <c r="BP613" s="4"/>
      <c r="BQ613" s="4"/>
      <c r="BR613" s="4"/>
      <c r="BS613" s="4"/>
      <c r="BT613" s="4"/>
      <c r="BU613" s="4"/>
      <c r="BV613" s="4"/>
      <c r="BW613" s="4"/>
    </row>
    <row r="614" spans="1:75" ht="12.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1"/>
      <c r="AA614" s="52"/>
      <c r="AB614" s="58"/>
      <c r="AC614" s="59"/>
      <c r="AD614" s="58"/>
      <c r="AE614" s="58"/>
      <c r="AF614" s="55"/>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c r="BL614" s="4"/>
      <c r="BM614" s="4"/>
      <c r="BN614" s="4"/>
      <c r="BO614" s="4"/>
      <c r="BP614" s="4"/>
      <c r="BQ614" s="4"/>
      <c r="BR614" s="4"/>
      <c r="BS614" s="4"/>
      <c r="BT614" s="4"/>
      <c r="BU614" s="4"/>
      <c r="BV614" s="4"/>
      <c r="BW614" s="4"/>
    </row>
    <row r="615" spans="1:75" ht="12.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1"/>
      <c r="AA615" s="52"/>
      <c r="AB615" s="58"/>
      <c r="AC615" s="59"/>
      <c r="AD615" s="58"/>
      <c r="AE615" s="58"/>
      <c r="AF615" s="55"/>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c r="BI615" s="4"/>
      <c r="BJ615" s="4"/>
      <c r="BK615" s="4"/>
      <c r="BL615" s="4"/>
      <c r="BM615" s="4"/>
      <c r="BN615" s="4"/>
      <c r="BO615" s="4"/>
      <c r="BP615" s="4"/>
      <c r="BQ615" s="4"/>
      <c r="BR615" s="4"/>
      <c r="BS615" s="4"/>
      <c r="BT615" s="4"/>
      <c r="BU615" s="4"/>
      <c r="BV615" s="4"/>
      <c r="BW615" s="4"/>
    </row>
    <row r="616" spans="1:75" ht="12.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1"/>
      <c r="AA616" s="52"/>
      <c r="AB616" s="58"/>
      <c r="AC616" s="59"/>
      <c r="AD616" s="58"/>
      <c r="AE616" s="58"/>
      <c r="AF616" s="55"/>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c r="BW616" s="4"/>
    </row>
    <row r="617" spans="1:75" ht="12.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1"/>
      <c r="AA617" s="52"/>
      <c r="AB617" s="58"/>
      <c r="AC617" s="59"/>
      <c r="AD617" s="58"/>
      <c r="AE617" s="58"/>
      <c r="AF617" s="55"/>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c r="BI617" s="4"/>
      <c r="BJ617" s="4"/>
      <c r="BK617" s="4"/>
      <c r="BL617" s="4"/>
      <c r="BM617" s="4"/>
      <c r="BN617" s="4"/>
      <c r="BO617" s="4"/>
      <c r="BP617" s="4"/>
      <c r="BQ617" s="4"/>
      <c r="BR617" s="4"/>
      <c r="BS617" s="4"/>
      <c r="BT617" s="4"/>
      <c r="BU617" s="4"/>
      <c r="BV617" s="4"/>
      <c r="BW617" s="4"/>
    </row>
    <row r="618" spans="1:75" ht="12.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1"/>
      <c r="AA618" s="52"/>
      <c r="AB618" s="58"/>
      <c r="AC618" s="59"/>
      <c r="AD618" s="58"/>
      <c r="AE618" s="58"/>
      <c r="AF618" s="55"/>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c r="BI618" s="4"/>
      <c r="BJ618" s="4"/>
      <c r="BK618" s="4"/>
      <c r="BL618" s="4"/>
      <c r="BM618" s="4"/>
      <c r="BN618" s="4"/>
      <c r="BO618" s="4"/>
      <c r="BP618" s="4"/>
      <c r="BQ618" s="4"/>
      <c r="BR618" s="4"/>
      <c r="BS618" s="4"/>
      <c r="BT618" s="4"/>
      <c r="BU618" s="4"/>
      <c r="BV618" s="4"/>
      <c r="BW618" s="4"/>
    </row>
    <row r="619" spans="1:75" ht="12.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1"/>
      <c r="AA619" s="52"/>
      <c r="AB619" s="58"/>
      <c r="AC619" s="59"/>
      <c r="AD619" s="58"/>
      <c r="AE619" s="58"/>
      <c r="AF619" s="55"/>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c r="BI619" s="4"/>
      <c r="BJ619" s="4"/>
      <c r="BK619" s="4"/>
      <c r="BL619" s="4"/>
      <c r="BM619" s="4"/>
      <c r="BN619" s="4"/>
      <c r="BO619" s="4"/>
      <c r="BP619" s="4"/>
      <c r="BQ619" s="4"/>
      <c r="BR619" s="4"/>
      <c r="BS619" s="4"/>
      <c r="BT619" s="4"/>
      <c r="BU619" s="4"/>
      <c r="BV619" s="4"/>
      <c r="BW619" s="4"/>
    </row>
    <row r="620" spans="1:75" ht="12.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1"/>
      <c r="AA620" s="52"/>
      <c r="AB620" s="58"/>
      <c r="AC620" s="59"/>
      <c r="AD620" s="58"/>
      <c r="AE620" s="58"/>
      <c r="AF620" s="55"/>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c r="BT620" s="4"/>
      <c r="BU620" s="4"/>
      <c r="BV620" s="4"/>
      <c r="BW620" s="4"/>
    </row>
    <row r="621" spans="1:75" ht="12.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1"/>
      <c r="AA621" s="52"/>
      <c r="AB621" s="58"/>
      <c r="AC621" s="59"/>
      <c r="AD621" s="58"/>
      <c r="AE621" s="58"/>
      <c r="AF621" s="55"/>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c r="BI621" s="4"/>
      <c r="BJ621" s="4"/>
      <c r="BK621" s="4"/>
      <c r="BL621" s="4"/>
      <c r="BM621" s="4"/>
      <c r="BN621" s="4"/>
      <c r="BO621" s="4"/>
      <c r="BP621" s="4"/>
      <c r="BQ621" s="4"/>
      <c r="BR621" s="4"/>
      <c r="BS621" s="4"/>
      <c r="BT621" s="4"/>
      <c r="BU621" s="4"/>
      <c r="BV621" s="4"/>
      <c r="BW621" s="4"/>
    </row>
    <row r="622" spans="1:75" ht="12.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1"/>
      <c r="AA622" s="52"/>
      <c r="AB622" s="58"/>
      <c r="AC622" s="59"/>
      <c r="AD622" s="58"/>
      <c r="AE622" s="58"/>
      <c r="AF622" s="55"/>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c r="BI622" s="4"/>
      <c r="BJ622" s="4"/>
      <c r="BK622" s="4"/>
      <c r="BL622" s="4"/>
      <c r="BM622" s="4"/>
      <c r="BN622" s="4"/>
      <c r="BO622" s="4"/>
      <c r="BP622" s="4"/>
      <c r="BQ622" s="4"/>
      <c r="BR622" s="4"/>
      <c r="BS622" s="4"/>
      <c r="BT622" s="4"/>
      <c r="BU622" s="4"/>
      <c r="BV622" s="4"/>
      <c r="BW622" s="4"/>
    </row>
    <row r="623" spans="1:75" ht="12.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1"/>
      <c r="AA623" s="52"/>
      <c r="AB623" s="58"/>
      <c r="AC623" s="59"/>
      <c r="AD623" s="58"/>
      <c r="AE623" s="58"/>
      <c r="AF623" s="55"/>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c r="BG623" s="4"/>
      <c r="BH623" s="4"/>
      <c r="BI623" s="4"/>
      <c r="BJ623" s="4"/>
      <c r="BK623" s="4"/>
      <c r="BL623" s="4"/>
      <c r="BM623" s="4"/>
      <c r="BN623" s="4"/>
      <c r="BO623" s="4"/>
      <c r="BP623" s="4"/>
      <c r="BQ623" s="4"/>
      <c r="BR623" s="4"/>
      <c r="BS623" s="4"/>
      <c r="BT623" s="4"/>
      <c r="BU623" s="4"/>
      <c r="BV623" s="4"/>
      <c r="BW623" s="4"/>
    </row>
    <row r="624" spans="1:75" ht="12.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1"/>
      <c r="AA624" s="52"/>
      <c r="AB624" s="58"/>
      <c r="AC624" s="59"/>
      <c r="AD624" s="58"/>
      <c r="AE624" s="58"/>
      <c r="AF624" s="55"/>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c r="BG624" s="4"/>
      <c r="BH624" s="4"/>
      <c r="BI624" s="4"/>
      <c r="BJ624" s="4"/>
      <c r="BK624" s="4"/>
      <c r="BL624" s="4"/>
      <c r="BM624" s="4"/>
      <c r="BN624" s="4"/>
      <c r="BO624" s="4"/>
      <c r="BP624" s="4"/>
      <c r="BQ624" s="4"/>
      <c r="BR624" s="4"/>
      <c r="BS624" s="4"/>
      <c r="BT624" s="4"/>
      <c r="BU624" s="4"/>
      <c r="BV624" s="4"/>
      <c r="BW624" s="4"/>
    </row>
    <row r="625" spans="1:75" ht="12.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1"/>
      <c r="AA625" s="52"/>
      <c r="AB625" s="58"/>
      <c r="AC625" s="59"/>
      <c r="AD625" s="58"/>
      <c r="AE625" s="58"/>
      <c r="AF625" s="55"/>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c r="BW625" s="4"/>
    </row>
    <row r="626" spans="1:75" ht="12.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1"/>
      <c r="AA626" s="52"/>
      <c r="AB626" s="58"/>
      <c r="AC626" s="59"/>
      <c r="AD626" s="58"/>
      <c r="AE626" s="58"/>
      <c r="AF626" s="55"/>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c r="BK626" s="4"/>
      <c r="BL626" s="4"/>
      <c r="BM626" s="4"/>
      <c r="BN626" s="4"/>
      <c r="BO626" s="4"/>
      <c r="BP626" s="4"/>
      <c r="BQ626" s="4"/>
      <c r="BR626" s="4"/>
      <c r="BS626" s="4"/>
      <c r="BT626" s="4"/>
      <c r="BU626" s="4"/>
      <c r="BV626" s="4"/>
      <c r="BW626" s="4"/>
    </row>
    <row r="627" spans="1:75" ht="12.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1"/>
      <c r="AA627" s="52"/>
      <c r="AB627" s="58"/>
      <c r="AC627" s="59"/>
      <c r="AD627" s="58"/>
      <c r="AE627" s="58"/>
      <c r="AF627" s="55"/>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c r="BI627" s="4"/>
      <c r="BJ627" s="4"/>
      <c r="BK627" s="4"/>
      <c r="BL627" s="4"/>
      <c r="BM627" s="4"/>
      <c r="BN627" s="4"/>
      <c r="BO627" s="4"/>
      <c r="BP627" s="4"/>
      <c r="BQ627" s="4"/>
      <c r="BR627" s="4"/>
      <c r="BS627" s="4"/>
      <c r="BT627" s="4"/>
      <c r="BU627" s="4"/>
      <c r="BV627" s="4"/>
      <c r="BW627" s="4"/>
    </row>
    <row r="628" spans="1:75" ht="12.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1"/>
      <c r="AA628" s="52"/>
      <c r="AB628" s="58"/>
      <c r="AC628" s="59"/>
      <c r="AD628" s="58"/>
      <c r="AE628" s="58"/>
      <c r="AF628" s="55"/>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c r="BT628" s="4"/>
      <c r="BU628" s="4"/>
      <c r="BV628" s="4"/>
      <c r="BW628" s="4"/>
    </row>
    <row r="629" spans="1:75" ht="12.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1"/>
      <c r="AA629" s="52"/>
      <c r="AB629" s="58"/>
      <c r="AC629" s="59"/>
      <c r="AD629" s="58"/>
      <c r="AE629" s="58"/>
      <c r="AF629" s="55"/>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c r="BI629" s="4"/>
      <c r="BJ629" s="4"/>
      <c r="BK629" s="4"/>
      <c r="BL629" s="4"/>
      <c r="BM629" s="4"/>
      <c r="BN629" s="4"/>
      <c r="BO629" s="4"/>
      <c r="BP629" s="4"/>
      <c r="BQ629" s="4"/>
      <c r="BR629" s="4"/>
      <c r="BS629" s="4"/>
      <c r="BT629" s="4"/>
      <c r="BU629" s="4"/>
      <c r="BV629" s="4"/>
      <c r="BW629" s="4"/>
    </row>
    <row r="630" spans="1:75" ht="12.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1"/>
      <c r="AA630" s="52"/>
      <c r="AB630" s="58"/>
      <c r="AC630" s="59"/>
      <c r="AD630" s="58"/>
      <c r="AE630" s="58"/>
      <c r="AF630" s="55"/>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c r="BL630" s="4"/>
      <c r="BM630" s="4"/>
      <c r="BN630" s="4"/>
      <c r="BO630" s="4"/>
      <c r="BP630" s="4"/>
      <c r="BQ630" s="4"/>
      <c r="BR630" s="4"/>
      <c r="BS630" s="4"/>
      <c r="BT630" s="4"/>
      <c r="BU630" s="4"/>
      <c r="BV630" s="4"/>
      <c r="BW630" s="4"/>
    </row>
    <row r="631" spans="1:75" ht="12.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1"/>
      <c r="AA631" s="52"/>
      <c r="AB631" s="58"/>
      <c r="AC631" s="59"/>
      <c r="AD631" s="58"/>
      <c r="AE631" s="58"/>
      <c r="AF631" s="55"/>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c r="BI631" s="4"/>
      <c r="BJ631" s="4"/>
      <c r="BK631" s="4"/>
      <c r="BL631" s="4"/>
      <c r="BM631" s="4"/>
      <c r="BN631" s="4"/>
      <c r="BO631" s="4"/>
      <c r="BP631" s="4"/>
      <c r="BQ631" s="4"/>
      <c r="BR631" s="4"/>
      <c r="BS631" s="4"/>
      <c r="BT631" s="4"/>
      <c r="BU631" s="4"/>
      <c r="BV631" s="4"/>
      <c r="BW631" s="4"/>
    </row>
    <row r="632" spans="1:75" ht="12.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1"/>
      <c r="AA632" s="52"/>
      <c r="AB632" s="58"/>
      <c r="AC632" s="59"/>
      <c r="AD632" s="58"/>
      <c r="AE632" s="58"/>
      <c r="AF632" s="55"/>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c r="BT632" s="4"/>
      <c r="BU632" s="4"/>
      <c r="BV632" s="4"/>
      <c r="BW632" s="4"/>
    </row>
    <row r="633" spans="1:75" ht="12.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1"/>
      <c r="AA633" s="52"/>
      <c r="AB633" s="58"/>
      <c r="AC633" s="59"/>
      <c r="AD633" s="58"/>
      <c r="AE633" s="58"/>
      <c r="AF633" s="55"/>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c r="BL633" s="4"/>
      <c r="BM633" s="4"/>
      <c r="BN633" s="4"/>
      <c r="BO633" s="4"/>
      <c r="BP633" s="4"/>
      <c r="BQ633" s="4"/>
      <c r="BR633" s="4"/>
      <c r="BS633" s="4"/>
      <c r="BT633" s="4"/>
      <c r="BU633" s="4"/>
      <c r="BV633" s="4"/>
      <c r="BW633" s="4"/>
    </row>
    <row r="634" spans="1:75" ht="12.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1"/>
      <c r="AA634" s="52"/>
      <c r="AB634" s="58"/>
      <c r="AC634" s="59"/>
      <c r="AD634" s="58"/>
      <c r="AE634" s="58"/>
      <c r="AF634" s="55"/>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4"/>
      <c r="BL634" s="4"/>
      <c r="BM634" s="4"/>
      <c r="BN634" s="4"/>
      <c r="BO634" s="4"/>
      <c r="BP634" s="4"/>
      <c r="BQ634" s="4"/>
      <c r="BR634" s="4"/>
      <c r="BS634" s="4"/>
      <c r="BT634" s="4"/>
      <c r="BU634" s="4"/>
      <c r="BV634" s="4"/>
      <c r="BW634" s="4"/>
    </row>
    <row r="635" spans="1:75" ht="12.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1"/>
      <c r="AA635" s="52"/>
      <c r="AB635" s="58"/>
      <c r="AC635" s="59"/>
      <c r="AD635" s="58"/>
      <c r="AE635" s="58"/>
      <c r="AF635" s="55"/>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c r="BL635" s="4"/>
      <c r="BM635" s="4"/>
      <c r="BN635" s="4"/>
      <c r="BO635" s="4"/>
      <c r="BP635" s="4"/>
      <c r="BQ635" s="4"/>
      <c r="BR635" s="4"/>
      <c r="BS635" s="4"/>
      <c r="BT635" s="4"/>
      <c r="BU635" s="4"/>
      <c r="BV635" s="4"/>
      <c r="BW635" s="4"/>
    </row>
    <row r="636" spans="1:75" ht="12.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1"/>
      <c r="AA636" s="52"/>
      <c r="AB636" s="58"/>
      <c r="AC636" s="59"/>
      <c r="AD636" s="58"/>
      <c r="AE636" s="58"/>
      <c r="AF636" s="55"/>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c r="BI636" s="4"/>
      <c r="BJ636" s="4"/>
      <c r="BK636" s="4"/>
      <c r="BL636" s="4"/>
      <c r="BM636" s="4"/>
      <c r="BN636" s="4"/>
      <c r="BO636" s="4"/>
      <c r="BP636" s="4"/>
      <c r="BQ636" s="4"/>
      <c r="BR636" s="4"/>
      <c r="BS636" s="4"/>
      <c r="BT636" s="4"/>
      <c r="BU636" s="4"/>
      <c r="BV636" s="4"/>
      <c r="BW636" s="4"/>
    </row>
    <row r="637" spans="1:75" ht="12.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1"/>
      <c r="AA637" s="52"/>
      <c r="AB637" s="58"/>
      <c r="AC637" s="59"/>
      <c r="AD637" s="58"/>
      <c r="AE637" s="58"/>
      <c r="AF637" s="55"/>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c r="BI637" s="4"/>
      <c r="BJ637" s="4"/>
      <c r="BK637" s="4"/>
      <c r="BL637" s="4"/>
      <c r="BM637" s="4"/>
      <c r="BN637" s="4"/>
      <c r="BO637" s="4"/>
      <c r="BP637" s="4"/>
      <c r="BQ637" s="4"/>
      <c r="BR637" s="4"/>
      <c r="BS637" s="4"/>
      <c r="BT637" s="4"/>
      <c r="BU637" s="4"/>
      <c r="BV637" s="4"/>
      <c r="BW637" s="4"/>
    </row>
    <row r="638" spans="1:75" ht="12.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1"/>
      <c r="AA638" s="52"/>
      <c r="AB638" s="58"/>
      <c r="AC638" s="59"/>
      <c r="AD638" s="58"/>
      <c r="AE638" s="58"/>
      <c r="AF638" s="55"/>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c r="BI638" s="4"/>
      <c r="BJ638" s="4"/>
      <c r="BK638" s="4"/>
      <c r="BL638" s="4"/>
      <c r="BM638" s="4"/>
      <c r="BN638" s="4"/>
      <c r="BO638" s="4"/>
      <c r="BP638" s="4"/>
      <c r="BQ638" s="4"/>
      <c r="BR638" s="4"/>
      <c r="BS638" s="4"/>
      <c r="BT638" s="4"/>
      <c r="BU638" s="4"/>
      <c r="BV638" s="4"/>
      <c r="BW638" s="4"/>
    </row>
    <row r="639" spans="1:75" ht="12.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1"/>
      <c r="AA639" s="52"/>
      <c r="AB639" s="58"/>
      <c r="AC639" s="59"/>
      <c r="AD639" s="58"/>
      <c r="AE639" s="58"/>
      <c r="AF639" s="55"/>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c r="BL639" s="4"/>
      <c r="BM639" s="4"/>
      <c r="BN639" s="4"/>
      <c r="BO639" s="4"/>
      <c r="BP639" s="4"/>
      <c r="BQ639" s="4"/>
      <c r="BR639" s="4"/>
      <c r="BS639" s="4"/>
      <c r="BT639" s="4"/>
      <c r="BU639" s="4"/>
      <c r="BV639" s="4"/>
      <c r="BW639" s="4"/>
    </row>
    <row r="640" spans="1:75" ht="12.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1"/>
      <c r="AA640" s="52"/>
      <c r="AB640" s="58"/>
      <c r="AC640" s="59"/>
      <c r="AD640" s="58"/>
      <c r="AE640" s="58"/>
      <c r="AF640" s="55"/>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c r="BL640" s="4"/>
      <c r="BM640" s="4"/>
      <c r="BN640" s="4"/>
      <c r="BO640" s="4"/>
      <c r="BP640" s="4"/>
      <c r="BQ640" s="4"/>
      <c r="BR640" s="4"/>
      <c r="BS640" s="4"/>
      <c r="BT640" s="4"/>
      <c r="BU640" s="4"/>
      <c r="BV640" s="4"/>
      <c r="BW640" s="4"/>
    </row>
    <row r="641" spans="1:75" ht="12.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1"/>
      <c r="AA641" s="52"/>
      <c r="AB641" s="58"/>
      <c r="AC641" s="59"/>
      <c r="AD641" s="58"/>
      <c r="AE641" s="58"/>
      <c r="AF641" s="55"/>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c r="BW641" s="4"/>
    </row>
    <row r="642" spans="1:75" ht="12.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1"/>
      <c r="AA642" s="52"/>
      <c r="AB642" s="58"/>
      <c r="AC642" s="59"/>
      <c r="AD642" s="58"/>
      <c r="AE642" s="58"/>
      <c r="AF642" s="55"/>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c r="BP642" s="4"/>
      <c r="BQ642" s="4"/>
      <c r="BR642" s="4"/>
      <c r="BS642" s="4"/>
      <c r="BT642" s="4"/>
      <c r="BU642" s="4"/>
      <c r="BV642" s="4"/>
      <c r="BW642" s="4"/>
    </row>
    <row r="643" spans="1:75" ht="12.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1"/>
      <c r="AA643" s="52"/>
      <c r="AB643" s="58"/>
      <c r="AC643" s="59"/>
      <c r="AD643" s="58"/>
      <c r="AE643" s="58"/>
      <c r="AF643" s="55"/>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c r="BL643" s="4"/>
      <c r="BM643" s="4"/>
      <c r="BN643" s="4"/>
      <c r="BO643" s="4"/>
      <c r="BP643" s="4"/>
      <c r="BQ643" s="4"/>
      <c r="BR643" s="4"/>
      <c r="BS643" s="4"/>
      <c r="BT643" s="4"/>
      <c r="BU643" s="4"/>
      <c r="BV643" s="4"/>
      <c r="BW643" s="4"/>
    </row>
    <row r="644" spans="1:75" ht="12.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1"/>
      <c r="AA644" s="52"/>
      <c r="AB644" s="58"/>
      <c r="AC644" s="59"/>
      <c r="AD644" s="58"/>
      <c r="AE644" s="58"/>
      <c r="AF644" s="55"/>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c r="BI644" s="4"/>
      <c r="BJ644" s="4"/>
      <c r="BK644" s="4"/>
      <c r="BL644" s="4"/>
      <c r="BM644" s="4"/>
      <c r="BN644" s="4"/>
      <c r="BO644" s="4"/>
      <c r="BP644" s="4"/>
      <c r="BQ644" s="4"/>
      <c r="BR644" s="4"/>
      <c r="BS644" s="4"/>
      <c r="BT644" s="4"/>
      <c r="BU644" s="4"/>
      <c r="BV644" s="4"/>
      <c r="BW644" s="4"/>
    </row>
    <row r="645" spans="1:75" ht="12.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1"/>
      <c r="AA645" s="52"/>
      <c r="AB645" s="58"/>
      <c r="AC645" s="59"/>
      <c r="AD645" s="58"/>
      <c r="AE645" s="58"/>
      <c r="AF645" s="55"/>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c r="BI645" s="4"/>
      <c r="BJ645" s="4"/>
      <c r="BK645" s="4"/>
      <c r="BL645" s="4"/>
      <c r="BM645" s="4"/>
      <c r="BN645" s="4"/>
      <c r="BO645" s="4"/>
      <c r="BP645" s="4"/>
      <c r="BQ645" s="4"/>
      <c r="BR645" s="4"/>
      <c r="BS645" s="4"/>
      <c r="BT645" s="4"/>
      <c r="BU645" s="4"/>
      <c r="BV645" s="4"/>
      <c r="BW645" s="4"/>
    </row>
    <row r="646" spans="1:75" ht="12.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1"/>
      <c r="AA646" s="52"/>
      <c r="AB646" s="58"/>
      <c r="AC646" s="59"/>
      <c r="AD646" s="58"/>
      <c r="AE646" s="58"/>
      <c r="AF646" s="55"/>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c r="BI646" s="4"/>
      <c r="BJ646" s="4"/>
      <c r="BK646" s="4"/>
      <c r="BL646" s="4"/>
      <c r="BM646" s="4"/>
      <c r="BN646" s="4"/>
      <c r="BO646" s="4"/>
      <c r="BP646" s="4"/>
      <c r="BQ646" s="4"/>
      <c r="BR646" s="4"/>
      <c r="BS646" s="4"/>
      <c r="BT646" s="4"/>
      <c r="BU646" s="4"/>
      <c r="BV646" s="4"/>
      <c r="BW646" s="4"/>
    </row>
    <row r="647" spans="1:75" ht="12.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1"/>
      <c r="AA647" s="52"/>
      <c r="AB647" s="58"/>
      <c r="AC647" s="59"/>
      <c r="AD647" s="58"/>
      <c r="AE647" s="58"/>
      <c r="AF647" s="55"/>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4"/>
      <c r="BP647" s="4"/>
      <c r="BQ647" s="4"/>
      <c r="BR647" s="4"/>
      <c r="BS647" s="4"/>
      <c r="BT647" s="4"/>
      <c r="BU647" s="4"/>
      <c r="BV647" s="4"/>
      <c r="BW647" s="4"/>
    </row>
    <row r="648" spans="1:75" ht="12.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1"/>
      <c r="AA648" s="52"/>
      <c r="AB648" s="58"/>
      <c r="AC648" s="59"/>
      <c r="AD648" s="58"/>
      <c r="AE648" s="58"/>
      <c r="AF648" s="55"/>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c r="BL648" s="4"/>
      <c r="BM648" s="4"/>
      <c r="BN648" s="4"/>
      <c r="BO648" s="4"/>
      <c r="BP648" s="4"/>
      <c r="BQ648" s="4"/>
      <c r="BR648" s="4"/>
      <c r="BS648" s="4"/>
      <c r="BT648" s="4"/>
      <c r="BU648" s="4"/>
      <c r="BV648" s="4"/>
      <c r="BW648" s="4"/>
    </row>
    <row r="649" spans="1:75" ht="12.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1"/>
      <c r="AA649" s="52"/>
      <c r="AB649" s="58"/>
      <c r="AC649" s="59"/>
      <c r="AD649" s="58"/>
      <c r="AE649" s="58"/>
      <c r="AF649" s="55"/>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c r="BL649" s="4"/>
      <c r="BM649" s="4"/>
      <c r="BN649" s="4"/>
      <c r="BO649" s="4"/>
      <c r="BP649" s="4"/>
      <c r="BQ649" s="4"/>
      <c r="BR649" s="4"/>
      <c r="BS649" s="4"/>
      <c r="BT649" s="4"/>
      <c r="BU649" s="4"/>
      <c r="BV649" s="4"/>
      <c r="BW649" s="4"/>
    </row>
    <row r="650" spans="1:75" ht="12.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1"/>
      <c r="AA650" s="52"/>
      <c r="AB650" s="58"/>
      <c r="AC650" s="59"/>
      <c r="AD650" s="58"/>
      <c r="AE650" s="58"/>
      <c r="AF650" s="55"/>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c r="BL650" s="4"/>
      <c r="BM650" s="4"/>
      <c r="BN650" s="4"/>
      <c r="BO650" s="4"/>
      <c r="BP650" s="4"/>
      <c r="BQ650" s="4"/>
      <c r="BR650" s="4"/>
      <c r="BS650" s="4"/>
      <c r="BT650" s="4"/>
      <c r="BU650" s="4"/>
      <c r="BV650" s="4"/>
      <c r="BW650" s="4"/>
    </row>
    <row r="651" spans="1:75" ht="12.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1"/>
      <c r="AA651" s="52"/>
      <c r="AB651" s="58"/>
      <c r="AC651" s="59"/>
      <c r="AD651" s="58"/>
      <c r="AE651" s="58"/>
      <c r="AF651" s="55"/>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c r="BW651" s="4"/>
    </row>
    <row r="652" spans="1:75" ht="12.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1"/>
      <c r="AA652" s="52"/>
      <c r="AB652" s="58"/>
      <c r="AC652" s="59"/>
      <c r="AD652" s="58"/>
      <c r="AE652" s="58"/>
      <c r="AF652" s="55"/>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c r="BG652" s="4"/>
      <c r="BH652" s="4"/>
      <c r="BI652" s="4"/>
      <c r="BJ652" s="4"/>
      <c r="BK652" s="4"/>
      <c r="BL652" s="4"/>
      <c r="BM652" s="4"/>
      <c r="BN652" s="4"/>
      <c r="BO652" s="4"/>
      <c r="BP652" s="4"/>
      <c r="BQ652" s="4"/>
      <c r="BR652" s="4"/>
      <c r="BS652" s="4"/>
      <c r="BT652" s="4"/>
      <c r="BU652" s="4"/>
      <c r="BV652" s="4"/>
      <c r="BW652" s="4"/>
    </row>
    <row r="653" spans="1:75" ht="12.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1"/>
      <c r="AA653" s="52"/>
      <c r="AB653" s="58"/>
      <c r="AC653" s="59"/>
      <c r="AD653" s="58"/>
      <c r="AE653" s="58"/>
      <c r="AF653" s="55"/>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c r="BI653" s="4"/>
      <c r="BJ653" s="4"/>
      <c r="BK653" s="4"/>
      <c r="BL653" s="4"/>
      <c r="BM653" s="4"/>
      <c r="BN653" s="4"/>
      <c r="BO653" s="4"/>
      <c r="BP653" s="4"/>
      <c r="BQ653" s="4"/>
      <c r="BR653" s="4"/>
      <c r="BS653" s="4"/>
      <c r="BT653" s="4"/>
      <c r="BU653" s="4"/>
      <c r="BV653" s="4"/>
      <c r="BW653" s="4"/>
    </row>
    <row r="654" spans="1:75" ht="12.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1"/>
      <c r="AA654" s="52"/>
      <c r="AB654" s="58"/>
      <c r="AC654" s="59"/>
      <c r="AD654" s="58"/>
      <c r="AE654" s="58"/>
      <c r="AF654" s="55"/>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c r="BI654" s="4"/>
      <c r="BJ654" s="4"/>
      <c r="BK654" s="4"/>
      <c r="BL654" s="4"/>
      <c r="BM654" s="4"/>
      <c r="BN654" s="4"/>
      <c r="BO654" s="4"/>
      <c r="BP654" s="4"/>
      <c r="BQ654" s="4"/>
      <c r="BR654" s="4"/>
      <c r="BS654" s="4"/>
      <c r="BT654" s="4"/>
      <c r="BU654" s="4"/>
      <c r="BV654" s="4"/>
      <c r="BW654" s="4"/>
    </row>
    <row r="655" spans="1:75" ht="12.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1"/>
      <c r="AA655" s="52"/>
      <c r="AB655" s="58"/>
      <c r="AC655" s="59"/>
      <c r="AD655" s="58"/>
      <c r="AE655" s="58"/>
      <c r="AF655" s="55"/>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c r="BI655" s="4"/>
      <c r="BJ655" s="4"/>
      <c r="BK655" s="4"/>
      <c r="BL655" s="4"/>
      <c r="BM655" s="4"/>
      <c r="BN655" s="4"/>
      <c r="BO655" s="4"/>
      <c r="BP655" s="4"/>
      <c r="BQ655" s="4"/>
      <c r="BR655" s="4"/>
      <c r="BS655" s="4"/>
      <c r="BT655" s="4"/>
      <c r="BU655" s="4"/>
      <c r="BV655" s="4"/>
      <c r="BW655" s="4"/>
    </row>
    <row r="656" spans="1:75" ht="12.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1"/>
      <c r="AA656" s="52"/>
      <c r="AB656" s="58"/>
      <c r="AC656" s="59"/>
      <c r="AD656" s="58"/>
      <c r="AE656" s="58"/>
      <c r="AF656" s="55"/>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c r="BT656" s="4"/>
      <c r="BU656" s="4"/>
      <c r="BV656" s="4"/>
      <c r="BW656" s="4"/>
    </row>
    <row r="657" spans="1:75" ht="12.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1"/>
      <c r="AA657" s="52"/>
      <c r="AB657" s="58"/>
      <c r="AC657" s="59"/>
      <c r="AD657" s="58"/>
      <c r="AE657" s="58"/>
      <c r="AF657" s="55"/>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c r="BL657" s="4"/>
      <c r="BM657" s="4"/>
      <c r="BN657" s="4"/>
      <c r="BO657" s="4"/>
      <c r="BP657" s="4"/>
      <c r="BQ657" s="4"/>
      <c r="BR657" s="4"/>
      <c r="BS657" s="4"/>
      <c r="BT657" s="4"/>
      <c r="BU657" s="4"/>
      <c r="BV657" s="4"/>
      <c r="BW657" s="4"/>
    </row>
    <row r="658" spans="1:75" ht="12.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1"/>
      <c r="AA658" s="52"/>
      <c r="AB658" s="58"/>
      <c r="AC658" s="59"/>
      <c r="AD658" s="58"/>
      <c r="AE658" s="58"/>
      <c r="AF658" s="55"/>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c r="BL658" s="4"/>
      <c r="BM658" s="4"/>
      <c r="BN658" s="4"/>
      <c r="BO658" s="4"/>
      <c r="BP658" s="4"/>
      <c r="BQ658" s="4"/>
      <c r="BR658" s="4"/>
      <c r="BS658" s="4"/>
      <c r="BT658" s="4"/>
      <c r="BU658" s="4"/>
      <c r="BV658" s="4"/>
      <c r="BW658" s="4"/>
    </row>
    <row r="659" spans="1:75" ht="12.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1"/>
      <c r="AA659" s="52"/>
      <c r="AB659" s="58"/>
      <c r="AC659" s="59"/>
      <c r="AD659" s="58"/>
      <c r="AE659" s="58"/>
      <c r="AF659" s="55"/>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c r="BL659" s="4"/>
      <c r="BM659" s="4"/>
      <c r="BN659" s="4"/>
      <c r="BO659" s="4"/>
      <c r="BP659" s="4"/>
      <c r="BQ659" s="4"/>
      <c r="BR659" s="4"/>
      <c r="BS659" s="4"/>
      <c r="BT659" s="4"/>
      <c r="BU659" s="4"/>
      <c r="BV659" s="4"/>
      <c r="BW659" s="4"/>
    </row>
    <row r="660" spans="1:75" ht="12.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1"/>
      <c r="AA660" s="52"/>
      <c r="AB660" s="58"/>
      <c r="AC660" s="59"/>
      <c r="AD660" s="58"/>
      <c r="AE660" s="58"/>
      <c r="AF660" s="55"/>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c r="BW660" s="4"/>
    </row>
    <row r="661" spans="1:75" ht="12.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1"/>
      <c r="AA661" s="52"/>
      <c r="AB661" s="58"/>
      <c r="AC661" s="59"/>
      <c r="AD661" s="58"/>
      <c r="AE661" s="58"/>
      <c r="AF661" s="55"/>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c r="BL661" s="4"/>
      <c r="BM661" s="4"/>
      <c r="BN661" s="4"/>
      <c r="BO661" s="4"/>
      <c r="BP661" s="4"/>
      <c r="BQ661" s="4"/>
      <c r="BR661" s="4"/>
      <c r="BS661" s="4"/>
      <c r="BT661" s="4"/>
      <c r="BU661" s="4"/>
      <c r="BV661" s="4"/>
      <c r="BW661" s="4"/>
    </row>
    <row r="662" spans="1:75" ht="12.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1"/>
      <c r="AA662" s="52"/>
      <c r="AB662" s="58"/>
      <c r="AC662" s="59"/>
      <c r="AD662" s="58"/>
      <c r="AE662" s="58"/>
      <c r="AF662" s="55"/>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c r="BI662" s="4"/>
      <c r="BJ662" s="4"/>
      <c r="BK662" s="4"/>
      <c r="BL662" s="4"/>
      <c r="BM662" s="4"/>
      <c r="BN662" s="4"/>
      <c r="BO662" s="4"/>
      <c r="BP662" s="4"/>
      <c r="BQ662" s="4"/>
      <c r="BR662" s="4"/>
      <c r="BS662" s="4"/>
      <c r="BT662" s="4"/>
      <c r="BU662" s="4"/>
      <c r="BV662" s="4"/>
      <c r="BW662" s="4"/>
    </row>
    <row r="663" spans="1:75" ht="12.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1"/>
      <c r="AA663" s="52"/>
      <c r="AB663" s="58"/>
      <c r="AC663" s="59"/>
      <c r="AD663" s="58"/>
      <c r="AE663" s="58"/>
      <c r="AF663" s="55"/>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c r="BI663" s="4"/>
      <c r="BJ663" s="4"/>
      <c r="BK663" s="4"/>
      <c r="BL663" s="4"/>
      <c r="BM663" s="4"/>
      <c r="BN663" s="4"/>
      <c r="BO663" s="4"/>
      <c r="BP663" s="4"/>
      <c r="BQ663" s="4"/>
      <c r="BR663" s="4"/>
      <c r="BS663" s="4"/>
      <c r="BT663" s="4"/>
      <c r="BU663" s="4"/>
      <c r="BV663" s="4"/>
      <c r="BW663" s="4"/>
    </row>
    <row r="664" spans="1:75" ht="12.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1"/>
      <c r="AA664" s="52"/>
      <c r="AB664" s="58"/>
      <c r="AC664" s="59"/>
      <c r="AD664" s="58"/>
      <c r="AE664" s="58"/>
      <c r="AF664" s="55"/>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c r="BG664" s="4"/>
      <c r="BH664" s="4"/>
      <c r="BI664" s="4"/>
      <c r="BJ664" s="4"/>
      <c r="BK664" s="4"/>
      <c r="BL664" s="4"/>
      <c r="BM664" s="4"/>
      <c r="BN664" s="4"/>
      <c r="BO664" s="4"/>
      <c r="BP664" s="4"/>
      <c r="BQ664" s="4"/>
      <c r="BR664" s="4"/>
      <c r="BS664" s="4"/>
      <c r="BT664" s="4"/>
      <c r="BU664" s="4"/>
      <c r="BV664" s="4"/>
      <c r="BW664" s="4"/>
    </row>
    <row r="665" spans="1:75" ht="12.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1"/>
      <c r="AA665" s="52"/>
      <c r="AB665" s="58"/>
      <c r="AC665" s="59"/>
      <c r="AD665" s="58"/>
      <c r="AE665" s="58"/>
      <c r="AF665" s="55"/>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c r="BG665" s="4"/>
      <c r="BH665" s="4"/>
      <c r="BI665" s="4"/>
      <c r="BJ665" s="4"/>
      <c r="BK665" s="4"/>
      <c r="BL665" s="4"/>
      <c r="BM665" s="4"/>
      <c r="BN665" s="4"/>
      <c r="BO665" s="4"/>
      <c r="BP665" s="4"/>
      <c r="BQ665" s="4"/>
      <c r="BR665" s="4"/>
      <c r="BS665" s="4"/>
      <c r="BT665" s="4"/>
      <c r="BU665" s="4"/>
      <c r="BV665" s="4"/>
      <c r="BW665" s="4"/>
    </row>
    <row r="666" spans="1:75" ht="12.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1"/>
      <c r="AA666" s="52"/>
      <c r="AB666" s="58"/>
      <c r="AC666" s="59"/>
      <c r="AD666" s="58"/>
      <c r="AE666" s="58"/>
      <c r="AF666" s="55"/>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c r="BG666" s="4"/>
      <c r="BH666" s="4"/>
      <c r="BI666" s="4"/>
      <c r="BJ666" s="4"/>
      <c r="BK666" s="4"/>
      <c r="BL666" s="4"/>
      <c r="BM666" s="4"/>
      <c r="BN666" s="4"/>
      <c r="BO666" s="4"/>
      <c r="BP666" s="4"/>
      <c r="BQ666" s="4"/>
      <c r="BR666" s="4"/>
      <c r="BS666" s="4"/>
      <c r="BT666" s="4"/>
      <c r="BU666" s="4"/>
      <c r="BV666" s="4"/>
      <c r="BW666" s="4"/>
    </row>
    <row r="667" spans="1:75" ht="12.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1"/>
      <c r="AA667" s="52"/>
      <c r="AB667" s="58"/>
      <c r="AC667" s="59"/>
      <c r="AD667" s="58"/>
      <c r="AE667" s="58"/>
      <c r="AF667" s="55"/>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c r="BI667" s="4"/>
      <c r="BJ667" s="4"/>
      <c r="BK667" s="4"/>
      <c r="BL667" s="4"/>
      <c r="BM667" s="4"/>
      <c r="BN667" s="4"/>
      <c r="BO667" s="4"/>
      <c r="BP667" s="4"/>
      <c r="BQ667" s="4"/>
      <c r="BR667" s="4"/>
      <c r="BS667" s="4"/>
      <c r="BT667" s="4"/>
      <c r="BU667" s="4"/>
      <c r="BV667" s="4"/>
      <c r="BW667" s="4"/>
    </row>
    <row r="668" spans="1:75" ht="12.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1"/>
      <c r="AA668" s="52"/>
      <c r="AB668" s="58"/>
      <c r="AC668" s="59"/>
      <c r="AD668" s="58"/>
      <c r="AE668" s="58"/>
      <c r="AF668" s="55"/>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c r="BI668" s="4"/>
      <c r="BJ668" s="4"/>
      <c r="BK668" s="4"/>
      <c r="BL668" s="4"/>
      <c r="BM668" s="4"/>
      <c r="BN668" s="4"/>
      <c r="BO668" s="4"/>
      <c r="BP668" s="4"/>
      <c r="BQ668" s="4"/>
      <c r="BR668" s="4"/>
      <c r="BS668" s="4"/>
      <c r="BT668" s="4"/>
      <c r="BU668" s="4"/>
      <c r="BV668" s="4"/>
      <c r="BW668" s="4"/>
    </row>
    <row r="669" spans="1:75" ht="12.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1"/>
      <c r="AA669" s="52"/>
      <c r="AB669" s="58"/>
      <c r="AC669" s="59"/>
      <c r="AD669" s="58"/>
      <c r="AE669" s="58"/>
      <c r="AF669" s="55"/>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c r="BG669" s="4"/>
      <c r="BH669" s="4"/>
      <c r="BI669" s="4"/>
      <c r="BJ669" s="4"/>
      <c r="BK669" s="4"/>
      <c r="BL669" s="4"/>
      <c r="BM669" s="4"/>
      <c r="BN669" s="4"/>
      <c r="BO669" s="4"/>
      <c r="BP669" s="4"/>
      <c r="BQ669" s="4"/>
      <c r="BR669" s="4"/>
      <c r="BS669" s="4"/>
      <c r="BT669" s="4"/>
      <c r="BU669" s="4"/>
      <c r="BV669" s="4"/>
      <c r="BW669" s="4"/>
    </row>
    <row r="670" spans="1:75" ht="12.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1"/>
      <c r="AA670" s="52"/>
      <c r="AB670" s="58"/>
      <c r="AC670" s="59"/>
      <c r="AD670" s="58"/>
      <c r="AE670" s="58"/>
      <c r="AF670" s="55"/>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c r="BI670" s="4"/>
      <c r="BJ670" s="4"/>
      <c r="BK670" s="4"/>
      <c r="BL670" s="4"/>
      <c r="BM670" s="4"/>
      <c r="BN670" s="4"/>
      <c r="BO670" s="4"/>
      <c r="BP670" s="4"/>
      <c r="BQ670" s="4"/>
      <c r="BR670" s="4"/>
      <c r="BS670" s="4"/>
      <c r="BT670" s="4"/>
      <c r="BU670" s="4"/>
      <c r="BV670" s="4"/>
      <c r="BW670" s="4"/>
    </row>
    <row r="671" spans="1:75" ht="12.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1"/>
      <c r="AA671" s="52"/>
      <c r="AB671" s="58"/>
      <c r="AC671" s="59"/>
      <c r="AD671" s="58"/>
      <c r="AE671" s="58"/>
      <c r="AF671" s="55"/>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c r="BG671" s="4"/>
      <c r="BH671" s="4"/>
      <c r="BI671" s="4"/>
      <c r="BJ671" s="4"/>
      <c r="BK671" s="4"/>
      <c r="BL671" s="4"/>
      <c r="BM671" s="4"/>
      <c r="BN671" s="4"/>
      <c r="BO671" s="4"/>
      <c r="BP671" s="4"/>
      <c r="BQ671" s="4"/>
      <c r="BR671" s="4"/>
      <c r="BS671" s="4"/>
      <c r="BT671" s="4"/>
      <c r="BU671" s="4"/>
      <c r="BV671" s="4"/>
      <c r="BW671" s="4"/>
    </row>
    <row r="672" spans="1:75" ht="12.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1"/>
      <c r="AA672" s="52"/>
      <c r="AB672" s="58"/>
      <c r="AC672" s="59"/>
      <c r="AD672" s="58"/>
      <c r="AE672" s="58"/>
      <c r="AF672" s="55"/>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c r="BI672" s="4"/>
      <c r="BJ672" s="4"/>
      <c r="BK672" s="4"/>
      <c r="BL672" s="4"/>
      <c r="BM672" s="4"/>
      <c r="BN672" s="4"/>
      <c r="BO672" s="4"/>
      <c r="BP672" s="4"/>
      <c r="BQ672" s="4"/>
      <c r="BR672" s="4"/>
      <c r="BS672" s="4"/>
      <c r="BT672" s="4"/>
      <c r="BU672" s="4"/>
      <c r="BV672" s="4"/>
      <c r="BW672" s="4"/>
    </row>
    <row r="673" spans="1:75" ht="12.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1"/>
      <c r="AA673" s="52"/>
      <c r="AB673" s="58"/>
      <c r="AC673" s="59"/>
      <c r="AD673" s="58"/>
      <c r="AE673" s="58"/>
      <c r="AF673" s="55"/>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c r="BG673" s="4"/>
      <c r="BH673" s="4"/>
      <c r="BI673" s="4"/>
      <c r="BJ673" s="4"/>
      <c r="BK673" s="4"/>
      <c r="BL673" s="4"/>
      <c r="BM673" s="4"/>
      <c r="BN673" s="4"/>
      <c r="BO673" s="4"/>
      <c r="BP673" s="4"/>
      <c r="BQ673" s="4"/>
      <c r="BR673" s="4"/>
      <c r="BS673" s="4"/>
      <c r="BT673" s="4"/>
      <c r="BU673" s="4"/>
      <c r="BV673" s="4"/>
      <c r="BW673" s="4"/>
    </row>
    <row r="674" spans="1:75" ht="12.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1"/>
      <c r="AA674" s="52"/>
      <c r="AB674" s="58"/>
      <c r="AC674" s="59"/>
      <c r="AD674" s="58"/>
      <c r="AE674" s="58"/>
      <c r="AF674" s="55"/>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c r="BG674" s="4"/>
      <c r="BH674" s="4"/>
      <c r="BI674" s="4"/>
      <c r="BJ674" s="4"/>
      <c r="BK674" s="4"/>
      <c r="BL674" s="4"/>
      <c r="BM674" s="4"/>
      <c r="BN674" s="4"/>
      <c r="BO674" s="4"/>
      <c r="BP674" s="4"/>
      <c r="BQ674" s="4"/>
      <c r="BR674" s="4"/>
      <c r="BS674" s="4"/>
      <c r="BT674" s="4"/>
      <c r="BU674" s="4"/>
      <c r="BV674" s="4"/>
      <c r="BW674" s="4"/>
    </row>
    <row r="675" spans="1:75" ht="12.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1"/>
      <c r="AA675" s="52"/>
      <c r="AB675" s="58"/>
      <c r="AC675" s="59"/>
      <c r="AD675" s="58"/>
      <c r="AE675" s="58"/>
      <c r="AF675" s="55"/>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c r="BG675" s="4"/>
      <c r="BH675" s="4"/>
      <c r="BI675" s="4"/>
      <c r="BJ675" s="4"/>
      <c r="BK675" s="4"/>
      <c r="BL675" s="4"/>
      <c r="BM675" s="4"/>
      <c r="BN675" s="4"/>
      <c r="BO675" s="4"/>
      <c r="BP675" s="4"/>
      <c r="BQ675" s="4"/>
      <c r="BR675" s="4"/>
      <c r="BS675" s="4"/>
      <c r="BT675" s="4"/>
      <c r="BU675" s="4"/>
      <c r="BV675" s="4"/>
      <c r="BW675" s="4"/>
    </row>
    <row r="676" spans="1:75" ht="12.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1"/>
      <c r="AA676" s="52"/>
      <c r="AB676" s="58"/>
      <c r="AC676" s="59"/>
      <c r="AD676" s="58"/>
      <c r="AE676" s="58"/>
      <c r="AF676" s="55"/>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W676" s="4"/>
    </row>
    <row r="677" spans="1:75" ht="12.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1"/>
      <c r="AA677" s="52"/>
      <c r="AB677" s="58"/>
      <c r="AC677" s="59"/>
      <c r="AD677" s="58"/>
      <c r="AE677" s="58"/>
      <c r="AF677" s="55"/>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c r="BL677" s="4"/>
      <c r="BM677" s="4"/>
      <c r="BN677" s="4"/>
      <c r="BO677" s="4"/>
      <c r="BP677" s="4"/>
      <c r="BQ677" s="4"/>
      <c r="BR677" s="4"/>
      <c r="BS677" s="4"/>
      <c r="BT677" s="4"/>
      <c r="BU677" s="4"/>
      <c r="BV677" s="4"/>
      <c r="BW677" s="4"/>
    </row>
    <row r="678" spans="1:75" ht="12.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1"/>
      <c r="AA678" s="52"/>
      <c r="AB678" s="58"/>
      <c r="AC678" s="59"/>
      <c r="AD678" s="58"/>
      <c r="AE678" s="58"/>
      <c r="AF678" s="55"/>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c r="BG678" s="4"/>
      <c r="BH678" s="4"/>
      <c r="BI678" s="4"/>
      <c r="BJ678" s="4"/>
      <c r="BK678" s="4"/>
      <c r="BL678" s="4"/>
      <c r="BM678" s="4"/>
      <c r="BN678" s="4"/>
      <c r="BO678" s="4"/>
      <c r="BP678" s="4"/>
      <c r="BQ678" s="4"/>
      <c r="BR678" s="4"/>
      <c r="BS678" s="4"/>
      <c r="BT678" s="4"/>
      <c r="BU678" s="4"/>
      <c r="BV678" s="4"/>
      <c r="BW678" s="4"/>
    </row>
    <row r="679" spans="1:75" ht="12.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1"/>
      <c r="AA679" s="52"/>
      <c r="AB679" s="58"/>
      <c r="AC679" s="59"/>
      <c r="AD679" s="58"/>
      <c r="AE679" s="58"/>
      <c r="AF679" s="55"/>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c r="BG679" s="4"/>
      <c r="BH679" s="4"/>
      <c r="BI679" s="4"/>
      <c r="BJ679" s="4"/>
      <c r="BK679" s="4"/>
      <c r="BL679" s="4"/>
      <c r="BM679" s="4"/>
      <c r="BN679" s="4"/>
      <c r="BO679" s="4"/>
      <c r="BP679" s="4"/>
      <c r="BQ679" s="4"/>
      <c r="BR679" s="4"/>
      <c r="BS679" s="4"/>
      <c r="BT679" s="4"/>
      <c r="BU679" s="4"/>
      <c r="BV679" s="4"/>
      <c r="BW679" s="4"/>
    </row>
    <row r="680" spans="1:75" ht="12.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1"/>
      <c r="AA680" s="52"/>
      <c r="AB680" s="58"/>
      <c r="AC680" s="59"/>
      <c r="AD680" s="58"/>
      <c r="AE680" s="58"/>
      <c r="AF680" s="55"/>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c r="BG680" s="4"/>
      <c r="BH680" s="4"/>
      <c r="BI680" s="4"/>
      <c r="BJ680" s="4"/>
      <c r="BK680" s="4"/>
      <c r="BL680" s="4"/>
      <c r="BM680" s="4"/>
      <c r="BN680" s="4"/>
      <c r="BO680" s="4"/>
      <c r="BP680" s="4"/>
      <c r="BQ680" s="4"/>
      <c r="BR680" s="4"/>
      <c r="BS680" s="4"/>
      <c r="BT680" s="4"/>
      <c r="BU680" s="4"/>
      <c r="BV680" s="4"/>
      <c r="BW680" s="4"/>
    </row>
    <row r="681" spans="1:75" ht="12.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1"/>
      <c r="AA681" s="52"/>
      <c r="AB681" s="58"/>
      <c r="AC681" s="59"/>
      <c r="AD681" s="58"/>
      <c r="AE681" s="58"/>
      <c r="AF681" s="55"/>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c r="BG681" s="4"/>
      <c r="BH681" s="4"/>
      <c r="BI681" s="4"/>
      <c r="BJ681" s="4"/>
      <c r="BK681" s="4"/>
      <c r="BL681" s="4"/>
      <c r="BM681" s="4"/>
      <c r="BN681" s="4"/>
      <c r="BO681" s="4"/>
      <c r="BP681" s="4"/>
      <c r="BQ681" s="4"/>
      <c r="BR681" s="4"/>
      <c r="BS681" s="4"/>
      <c r="BT681" s="4"/>
      <c r="BU681" s="4"/>
      <c r="BV681" s="4"/>
      <c r="BW681" s="4"/>
    </row>
    <row r="682" spans="1:75" ht="12.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1"/>
      <c r="AA682" s="52"/>
      <c r="AB682" s="58"/>
      <c r="AC682" s="59"/>
      <c r="AD682" s="58"/>
      <c r="AE682" s="58"/>
      <c r="AF682" s="55"/>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c r="BW682" s="4"/>
    </row>
    <row r="683" spans="1:75" ht="12.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1"/>
      <c r="AA683" s="52"/>
      <c r="AB683" s="58"/>
      <c r="AC683" s="59"/>
      <c r="AD683" s="58"/>
      <c r="AE683" s="58"/>
      <c r="AF683" s="55"/>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c r="BI683" s="4"/>
      <c r="BJ683" s="4"/>
      <c r="BK683" s="4"/>
      <c r="BL683" s="4"/>
      <c r="BM683" s="4"/>
      <c r="BN683" s="4"/>
      <c r="BO683" s="4"/>
      <c r="BP683" s="4"/>
      <c r="BQ683" s="4"/>
      <c r="BR683" s="4"/>
      <c r="BS683" s="4"/>
      <c r="BT683" s="4"/>
      <c r="BU683" s="4"/>
      <c r="BV683" s="4"/>
      <c r="BW683" s="4"/>
    </row>
    <row r="684" spans="1:75" ht="12.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1"/>
      <c r="AA684" s="52"/>
      <c r="AB684" s="58"/>
      <c r="AC684" s="59"/>
      <c r="AD684" s="58"/>
      <c r="AE684" s="58"/>
      <c r="AF684" s="55"/>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c r="BG684" s="4"/>
      <c r="BH684" s="4"/>
      <c r="BI684" s="4"/>
      <c r="BJ684" s="4"/>
      <c r="BK684" s="4"/>
      <c r="BL684" s="4"/>
      <c r="BM684" s="4"/>
      <c r="BN684" s="4"/>
      <c r="BO684" s="4"/>
      <c r="BP684" s="4"/>
      <c r="BQ684" s="4"/>
      <c r="BR684" s="4"/>
      <c r="BS684" s="4"/>
      <c r="BT684" s="4"/>
      <c r="BU684" s="4"/>
      <c r="BV684" s="4"/>
      <c r="BW684" s="4"/>
    </row>
    <row r="685" spans="1:75" ht="12.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1"/>
      <c r="AA685" s="52"/>
      <c r="AB685" s="58"/>
      <c r="AC685" s="59"/>
      <c r="AD685" s="58"/>
      <c r="AE685" s="58"/>
      <c r="AF685" s="55"/>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c r="BG685" s="4"/>
      <c r="BH685" s="4"/>
      <c r="BI685" s="4"/>
      <c r="BJ685" s="4"/>
      <c r="BK685" s="4"/>
      <c r="BL685" s="4"/>
      <c r="BM685" s="4"/>
      <c r="BN685" s="4"/>
      <c r="BO685" s="4"/>
      <c r="BP685" s="4"/>
      <c r="BQ685" s="4"/>
      <c r="BR685" s="4"/>
      <c r="BS685" s="4"/>
      <c r="BT685" s="4"/>
      <c r="BU685" s="4"/>
      <c r="BV685" s="4"/>
      <c r="BW685" s="4"/>
    </row>
    <row r="686" spans="1:75" ht="12.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1"/>
      <c r="AA686" s="52"/>
      <c r="AB686" s="58"/>
      <c r="AC686" s="59"/>
      <c r="AD686" s="58"/>
      <c r="AE686" s="58"/>
      <c r="AF686" s="55"/>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c r="BG686" s="4"/>
      <c r="BH686" s="4"/>
      <c r="BI686" s="4"/>
      <c r="BJ686" s="4"/>
      <c r="BK686" s="4"/>
      <c r="BL686" s="4"/>
      <c r="BM686" s="4"/>
      <c r="BN686" s="4"/>
      <c r="BO686" s="4"/>
      <c r="BP686" s="4"/>
      <c r="BQ686" s="4"/>
      <c r="BR686" s="4"/>
      <c r="BS686" s="4"/>
      <c r="BT686" s="4"/>
      <c r="BU686" s="4"/>
      <c r="BV686" s="4"/>
      <c r="BW686" s="4"/>
    </row>
    <row r="687" spans="1:75" ht="12.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1"/>
      <c r="AA687" s="52"/>
      <c r="AB687" s="58"/>
      <c r="AC687" s="59"/>
      <c r="AD687" s="58"/>
      <c r="AE687" s="58"/>
      <c r="AF687" s="55"/>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c r="BI687" s="4"/>
      <c r="BJ687" s="4"/>
      <c r="BK687" s="4"/>
      <c r="BL687" s="4"/>
      <c r="BM687" s="4"/>
      <c r="BN687" s="4"/>
      <c r="BO687" s="4"/>
      <c r="BP687" s="4"/>
      <c r="BQ687" s="4"/>
      <c r="BR687" s="4"/>
      <c r="BS687" s="4"/>
      <c r="BT687" s="4"/>
      <c r="BU687" s="4"/>
      <c r="BV687" s="4"/>
      <c r="BW687" s="4"/>
    </row>
    <row r="688" spans="1:75" ht="12.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1"/>
      <c r="AA688" s="52"/>
      <c r="AB688" s="58"/>
      <c r="AC688" s="59"/>
      <c r="AD688" s="58"/>
      <c r="AE688" s="58"/>
      <c r="AF688" s="55"/>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c r="BG688" s="4"/>
      <c r="BH688" s="4"/>
      <c r="BI688" s="4"/>
      <c r="BJ688" s="4"/>
      <c r="BK688" s="4"/>
      <c r="BL688" s="4"/>
      <c r="BM688" s="4"/>
      <c r="BN688" s="4"/>
      <c r="BO688" s="4"/>
      <c r="BP688" s="4"/>
      <c r="BQ688" s="4"/>
      <c r="BR688" s="4"/>
      <c r="BS688" s="4"/>
      <c r="BT688" s="4"/>
      <c r="BU688" s="4"/>
      <c r="BV688" s="4"/>
      <c r="BW688" s="4"/>
    </row>
    <row r="689" spans="1:75" ht="12.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1"/>
      <c r="AA689" s="52"/>
      <c r="AB689" s="58"/>
      <c r="AC689" s="59"/>
      <c r="AD689" s="58"/>
      <c r="AE689" s="58"/>
      <c r="AF689" s="55"/>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c r="BG689" s="4"/>
      <c r="BH689" s="4"/>
      <c r="BI689" s="4"/>
      <c r="BJ689" s="4"/>
      <c r="BK689" s="4"/>
      <c r="BL689" s="4"/>
      <c r="BM689" s="4"/>
      <c r="BN689" s="4"/>
      <c r="BO689" s="4"/>
      <c r="BP689" s="4"/>
      <c r="BQ689" s="4"/>
      <c r="BR689" s="4"/>
      <c r="BS689" s="4"/>
      <c r="BT689" s="4"/>
      <c r="BU689" s="4"/>
      <c r="BV689" s="4"/>
      <c r="BW689" s="4"/>
    </row>
    <row r="690" spans="1:75" ht="12.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1"/>
      <c r="AA690" s="52"/>
      <c r="AB690" s="58"/>
      <c r="AC690" s="59"/>
      <c r="AD690" s="58"/>
      <c r="AE690" s="58"/>
      <c r="AF690" s="55"/>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c r="BW690" s="4"/>
    </row>
    <row r="691" spans="1:75" ht="12.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1"/>
      <c r="AA691" s="52"/>
      <c r="AB691" s="58"/>
      <c r="AC691" s="59"/>
      <c r="AD691" s="58"/>
      <c r="AE691" s="58"/>
      <c r="AF691" s="55"/>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c r="BG691" s="4"/>
      <c r="BH691" s="4"/>
      <c r="BI691" s="4"/>
      <c r="BJ691" s="4"/>
      <c r="BK691" s="4"/>
      <c r="BL691" s="4"/>
      <c r="BM691" s="4"/>
      <c r="BN691" s="4"/>
      <c r="BO691" s="4"/>
      <c r="BP691" s="4"/>
      <c r="BQ691" s="4"/>
      <c r="BR691" s="4"/>
      <c r="BS691" s="4"/>
      <c r="BT691" s="4"/>
      <c r="BU691" s="4"/>
      <c r="BV691" s="4"/>
      <c r="BW691" s="4"/>
    </row>
    <row r="692" spans="1:75" ht="12.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1"/>
      <c r="AA692" s="52"/>
      <c r="AB692" s="58"/>
      <c r="AC692" s="59"/>
      <c r="AD692" s="58"/>
      <c r="AE692" s="58"/>
      <c r="AF692" s="55"/>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c r="BG692" s="4"/>
      <c r="BH692" s="4"/>
      <c r="BI692" s="4"/>
      <c r="BJ692" s="4"/>
      <c r="BK692" s="4"/>
      <c r="BL692" s="4"/>
      <c r="BM692" s="4"/>
      <c r="BN692" s="4"/>
      <c r="BO692" s="4"/>
      <c r="BP692" s="4"/>
      <c r="BQ692" s="4"/>
      <c r="BR692" s="4"/>
      <c r="BS692" s="4"/>
      <c r="BT692" s="4"/>
      <c r="BU692" s="4"/>
      <c r="BV692" s="4"/>
      <c r="BW692" s="4"/>
    </row>
    <row r="693" spans="1:75" ht="12.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1"/>
      <c r="AA693" s="52"/>
      <c r="AB693" s="58"/>
      <c r="AC693" s="59"/>
      <c r="AD693" s="58"/>
      <c r="AE693" s="58"/>
      <c r="AF693" s="55"/>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c r="BG693" s="4"/>
      <c r="BH693" s="4"/>
      <c r="BI693" s="4"/>
      <c r="BJ693" s="4"/>
      <c r="BK693" s="4"/>
      <c r="BL693" s="4"/>
      <c r="BM693" s="4"/>
      <c r="BN693" s="4"/>
      <c r="BO693" s="4"/>
      <c r="BP693" s="4"/>
      <c r="BQ693" s="4"/>
      <c r="BR693" s="4"/>
      <c r="BS693" s="4"/>
      <c r="BT693" s="4"/>
      <c r="BU693" s="4"/>
      <c r="BV693" s="4"/>
      <c r="BW693" s="4"/>
    </row>
    <row r="694" spans="1:75" ht="12.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1"/>
      <c r="AA694" s="52"/>
      <c r="AB694" s="58"/>
      <c r="AC694" s="59"/>
      <c r="AD694" s="58"/>
      <c r="AE694" s="58"/>
      <c r="AF694" s="55"/>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c r="BG694" s="4"/>
      <c r="BH694" s="4"/>
      <c r="BI694" s="4"/>
      <c r="BJ694" s="4"/>
      <c r="BK694" s="4"/>
      <c r="BL694" s="4"/>
      <c r="BM694" s="4"/>
      <c r="BN694" s="4"/>
      <c r="BO694" s="4"/>
      <c r="BP694" s="4"/>
      <c r="BQ694" s="4"/>
      <c r="BR694" s="4"/>
      <c r="BS694" s="4"/>
      <c r="BT694" s="4"/>
      <c r="BU694" s="4"/>
      <c r="BV694" s="4"/>
      <c r="BW694" s="4"/>
    </row>
    <row r="695" spans="1:75" ht="12.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1"/>
      <c r="AA695" s="52"/>
      <c r="AB695" s="58"/>
      <c r="AC695" s="59"/>
      <c r="AD695" s="58"/>
      <c r="AE695" s="58"/>
      <c r="AF695" s="55"/>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c r="BG695" s="4"/>
      <c r="BH695" s="4"/>
      <c r="BI695" s="4"/>
      <c r="BJ695" s="4"/>
      <c r="BK695" s="4"/>
      <c r="BL695" s="4"/>
      <c r="BM695" s="4"/>
      <c r="BN695" s="4"/>
      <c r="BO695" s="4"/>
      <c r="BP695" s="4"/>
      <c r="BQ695" s="4"/>
      <c r="BR695" s="4"/>
      <c r="BS695" s="4"/>
      <c r="BT695" s="4"/>
      <c r="BU695" s="4"/>
      <c r="BV695" s="4"/>
      <c r="BW695" s="4"/>
    </row>
    <row r="696" spans="1:75" ht="12.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1"/>
      <c r="AA696" s="52"/>
      <c r="AB696" s="58"/>
      <c r="AC696" s="59"/>
      <c r="AD696" s="58"/>
      <c r="AE696" s="58"/>
      <c r="AF696" s="55"/>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c r="BG696" s="4"/>
      <c r="BH696" s="4"/>
      <c r="BI696" s="4"/>
      <c r="BJ696" s="4"/>
      <c r="BK696" s="4"/>
      <c r="BL696" s="4"/>
      <c r="BM696" s="4"/>
      <c r="BN696" s="4"/>
      <c r="BO696" s="4"/>
      <c r="BP696" s="4"/>
      <c r="BQ696" s="4"/>
      <c r="BR696" s="4"/>
      <c r="BS696" s="4"/>
      <c r="BT696" s="4"/>
      <c r="BU696" s="4"/>
      <c r="BV696" s="4"/>
      <c r="BW696" s="4"/>
    </row>
    <row r="697" spans="1:75" ht="12.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1"/>
      <c r="AA697" s="52"/>
      <c r="AB697" s="58"/>
      <c r="AC697" s="59"/>
      <c r="AD697" s="58"/>
      <c r="AE697" s="58"/>
      <c r="AF697" s="55"/>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c r="BT697" s="4"/>
      <c r="BU697" s="4"/>
      <c r="BV697" s="4"/>
      <c r="BW697" s="4"/>
    </row>
    <row r="698" spans="1:75" ht="12.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1"/>
      <c r="AA698" s="52"/>
      <c r="AB698" s="58"/>
      <c r="AC698" s="59"/>
      <c r="AD698" s="58"/>
      <c r="AE698" s="58"/>
      <c r="AF698" s="55"/>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c r="BG698" s="4"/>
      <c r="BH698" s="4"/>
      <c r="BI698" s="4"/>
      <c r="BJ698" s="4"/>
      <c r="BK698" s="4"/>
      <c r="BL698" s="4"/>
      <c r="BM698" s="4"/>
      <c r="BN698" s="4"/>
      <c r="BO698" s="4"/>
      <c r="BP698" s="4"/>
      <c r="BQ698" s="4"/>
      <c r="BR698" s="4"/>
      <c r="BS698" s="4"/>
      <c r="BT698" s="4"/>
      <c r="BU698" s="4"/>
      <c r="BV698" s="4"/>
      <c r="BW698" s="4"/>
    </row>
    <row r="699" spans="1:75" ht="12.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1"/>
      <c r="AA699" s="52"/>
      <c r="AB699" s="58"/>
      <c r="AC699" s="59"/>
      <c r="AD699" s="58"/>
      <c r="AE699" s="58"/>
      <c r="AF699" s="55"/>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c r="BG699" s="4"/>
      <c r="BH699" s="4"/>
      <c r="BI699" s="4"/>
      <c r="BJ699" s="4"/>
      <c r="BK699" s="4"/>
      <c r="BL699" s="4"/>
      <c r="BM699" s="4"/>
      <c r="BN699" s="4"/>
      <c r="BO699" s="4"/>
      <c r="BP699" s="4"/>
      <c r="BQ699" s="4"/>
      <c r="BR699" s="4"/>
      <c r="BS699" s="4"/>
      <c r="BT699" s="4"/>
      <c r="BU699" s="4"/>
      <c r="BV699" s="4"/>
      <c r="BW699" s="4"/>
    </row>
    <row r="700" spans="1:75" ht="12.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1"/>
      <c r="AA700" s="52"/>
      <c r="AB700" s="58"/>
      <c r="AC700" s="59"/>
      <c r="AD700" s="58"/>
      <c r="AE700" s="58"/>
      <c r="AF700" s="55"/>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c r="BG700" s="4"/>
      <c r="BH700" s="4"/>
      <c r="BI700" s="4"/>
      <c r="BJ700" s="4"/>
      <c r="BK700" s="4"/>
      <c r="BL700" s="4"/>
      <c r="BM700" s="4"/>
      <c r="BN700" s="4"/>
      <c r="BO700" s="4"/>
      <c r="BP700" s="4"/>
      <c r="BQ700" s="4"/>
      <c r="BR700" s="4"/>
      <c r="BS700" s="4"/>
      <c r="BT700" s="4"/>
      <c r="BU700" s="4"/>
      <c r="BV700" s="4"/>
      <c r="BW700" s="4"/>
    </row>
    <row r="701" spans="1:75" ht="12.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1"/>
      <c r="AA701" s="52"/>
      <c r="AB701" s="58"/>
      <c r="AC701" s="59"/>
      <c r="AD701" s="58"/>
      <c r="AE701" s="58"/>
      <c r="AF701" s="55"/>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c r="BG701" s="4"/>
      <c r="BH701" s="4"/>
      <c r="BI701" s="4"/>
      <c r="BJ701" s="4"/>
      <c r="BK701" s="4"/>
      <c r="BL701" s="4"/>
      <c r="BM701" s="4"/>
      <c r="BN701" s="4"/>
      <c r="BO701" s="4"/>
      <c r="BP701" s="4"/>
      <c r="BQ701" s="4"/>
      <c r="BR701" s="4"/>
      <c r="BS701" s="4"/>
      <c r="BT701" s="4"/>
      <c r="BU701" s="4"/>
      <c r="BV701" s="4"/>
      <c r="BW701" s="4"/>
    </row>
    <row r="702" spans="1:75" ht="12.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1"/>
      <c r="AA702" s="52"/>
      <c r="AB702" s="58"/>
      <c r="AC702" s="59"/>
      <c r="AD702" s="58"/>
      <c r="AE702" s="58"/>
      <c r="AF702" s="55"/>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c r="BG702" s="4"/>
      <c r="BH702" s="4"/>
      <c r="BI702" s="4"/>
      <c r="BJ702" s="4"/>
      <c r="BK702" s="4"/>
      <c r="BL702" s="4"/>
      <c r="BM702" s="4"/>
      <c r="BN702" s="4"/>
      <c r="BO702" s="4"/>
      <c r="BP702" s="4"/>
      <c r="BQ702" s="4"/>
      <c r="BR702" s="4"/>
      <c r="BS702" s="4"/>
      <c r="BT702" s="4"/>
      <c r="BU702" s="4"/>
      <c r="BV702" s="4"/>
      <c r="BW702" s="4"/>
    </row>
    <row r="703" spans="1:75" ht="12.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1"/>
      <c r="AA703" s="52"/>
      <c r="AB703" s="58"/>
      <c r="AC703" s="59"/>
      <c r="AD703" s="58"/>
      <c r="AE703" s="58"/>
      <c r="AF703" s="55"/>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c r="BG703" s="4"/>
      <c r="BH703" s="4"/>
      <c r="BI703" s="4"/>
      <c r="BJ703" s="4"/>
      <c r="BK703" s="4"/>
      <c r="BL703" s="4"/>
      <c r="BM703" s="4"/>
      <c r="BN703" s="4"/>
      <c r="BO703" s="4"/>
      <c r="BP703" s="4"/>
      <c r="BQ703" s="4"/>
      <c r="BR703" s="4"/>
      <c r="BS703" s="4"/>
      <c r="BT703" s="4"/>
      <c r="BU703" s="4"/>
      <c r="BV703" s="4"/>
      <c r="BW703" s="4"/>
    </row>
    <row r="704" spans="1:75" ht="12.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1"/>
      <c r="AA704" s="52"/>
      <c r="AB704" s="58"/>
      <c r="AC704" s="59"/>
      <c r="AD704" s="58"/>
      <c r="AE704" s="58"/>
      <c r="AF704" s="55"/>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4"/>
      <c r="BW704" s="4"/>
    </row>
    <row r="705" spans="1:75" ht="12.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1"/>
      <c r="AA705" s="52"/>
      <c r="AB705" s="58"/>
      <c r="AC705" s="59"/>
      <c r="AD705" s="58"/>
      <c r="AE705" s="58"/>
      <c r="AF705" s="55"/>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c r="BI705" s="4"/>
      <c r="BJ705" s="4"/>
      <c r="BK705" s="4"/>
      <c r="BL705" s="4"/>
      <c r="BM705" s="4"/>
      <c r="BN705" s="4"/>
      <c r="BO705" s="4"/>
      <c r="BP705" s="4"/>
      <c r="BQ705" s="4"/>
      <c r="BR705" s="4"/>
      <c r="BS705" s="4"/>
      <c r="BT705" s="4"/>
      <c r="BU705" s="4"/>
      <c r="BV705" s="4"/>
      <c r="BW705" s="4"/>
    </row>
    <row r="706" spans="1:75" ht="12.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1"/>
      <c r="AA706" s="52"/>
      <c r="AB706" s="58"/>
      <c r="AC706" s="59"/>
      <c r="AD706" s="58"/>
      <c r="AE706" s="58"/>
      <c r="AF706" s="55"/>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c r="BT706" s="4"/>
      <c r="BU706" s="4"/>
      <c r="BV706" s="4"/>
      <c r="BW706" s="4"/>
    </row>
    <row r="707" spans="1:75" ht="12.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1"/>
      <c r="AA707" s="52"/>
      <c r="AB707" s="58"/>
      <c r="AC707" s="59"/>
      <c r="AD707" s="58"/>
      <c r="AE707" s="58"/>
      <c r="AF707" s="55"/>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c r="BG707" s="4"/>
      <c r="BH707" s="4"/>
      <c r="BI707" s="4"/>
      <c r="BJ707" s="4"/>
      <c r="BK707" s="4"/>
      <c r="BL707" s="4"/>
      <c r="BM707" s="4"/>
      <c r="BN707" s="4"/>
      <c r="BO707" s="4"/>
      <c r="BP707" s="4"/>
      <c r="BQ707" s="4"/>
      <c r="BR707" s="4"/>
      <c r="BS707" s="4"/>
      <c r="BT707" s="4"/>
      <c r="BU707" s="4"/>
      <c r="BV707" s="4"/>
      <c r="BW707" s="4"/>
    </row>
    <row r="708" spans="1:75" ht="12.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1"/>
      <c r="AA708" s="52"/>
      <c r="AB708" s="58"/>
      <c r="AC708" s="59"/>
      <c r="AD708" s="58"/>
      <c r="AE708" s="58"/>
      <c r="AF708" s="55"/>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c r="BG708" s="4"/>
      <c r="BH708" s="4"/>
      <c r="BI708" s="4"/>
      <c r="BJ708" s="4"/>
      <c r="BK708" s="4"/>
      <c r="BL708" s="4"/>
      <c r="BM708" s="4"/>
      <c r="BN708" s="4"/>
      <c r="BO708" s="4"/>
      <c r="BP708" s="4"/>
      <c r="BQ708" s="4"/>
      <c r="BR708" s="4"/>
      <c r="BS708" s="4"/>
      <c r="BT708" s="4"/>
      <c r="BU708" s="4"/>
      <c r="BV708" s="4"/>
      <c r="BW708" s="4"/>
    </row>
    <row r="709" spans="1:75" ht="12.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1"/>
      <c r="AA709" s="52"/>
      <c r="AB709" s="58"/>
      <c r="AC709" s="59"/>
      <c r="AD709" s="58"/>
      <c r="AE709" s="58"/>
      <c r="AF709" s="55"/>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c r="BG709" s="4"/>
      <c r="BH709" s="4"/>
      <c r="BI709" s="4"/>
      <c r="BJ709" s="4"/>
      <c r="BK709" s="4"/>
      <c r="BL709" s="4"/>
      <c r="BM709" s="4"/>
      <c r="BN709" s="4"/>
      <c r="BO709" s="4"/>
      <c r="BP709" s="4"/>
      <c r="BQ709" s="4"/>
      <c r="BR709" s="4"/>
      <c r="BS709" s="4"/>
      <c r="BT709" s="4"/>
      <c r="BU709" s="4"/>
      <c r="BV709" s="4"/>
      <c r="BW709" s="4"/>
    </row>
    <row r="710" spans="1:75" ht="12.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1"/>
      <c r="AA710" s="52"/>
      <c r="AB710" s="58"/>
      <c r="AC710" s="59"/>
      <c r="AD710" s="58"/>
      <c r="AE710" s="58"/>
      <c r="AF710" s="55"/>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c r="BI710" s="4"/>
      <c r="BJ710" s="4"/>
      <c r="BK710" s="4"/>
      <c r="BL710" s="4"/>
      <c r="BM710" s="4"/>
      <c r="BN710" s="4"/>
      <c r="BO710" s="4"/>
      <c r="BP710" s="4"/>
      <c r="BQ710" s="4"/>
      <c r="BR710" s="4"/>
      <c r="BS710" s="4"/>
      <c r="BT710" s="4"/>
      <c r="BU710" s="4"/>
      <c r="BV710" s="4"/>
      <c r="BW710" s="4"/>
    </row>
    <row r="711" spans="1:75" ht="12.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1"/>
      <c r="AA711" s="52"/>
      <c r="AB711" s="58"/>
      <c r="AC711" s="59"/>
      <c r="AD711" s="58"/>
      <c r="AE711" s="58"/>
      <c r="AF711" s="55"/>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c r="BG711" s="4"/>
      <c r="BH711" s="4"/>
      <c r="BI711" s="4"/>
      <c r="BJ711" s="4"/>
      <c r="BK711" s="4"/>
      <c r="BL711" s="4"/>
      <c r="BM711" s="4"/>
      <c r="BN711" s="4"/>
      <c r="BO711" s="4"/>
      <c r="BP711" s="4"/>
      <c r="BQ711" s="4"/>
      <c r="BR711" s="4"/>
      <c r="BS711" s="4"/>
      <c r="BT711" s="4"/>
      <c r="BU711" s="4"/>
      <c r="BV711" s="4"/>
      <c r="BW711" s="4"/>
    </row>
    <row r="712" spans="1:75" ht="12.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1"/>
      <c r="AA712" s="52"/>
      <c r="AB712" s="58"/>
      <c r="AC712" s="59"/>
      <c r="AD712" s="58"/>
      <c r="AE712" s="58"/>
      <c r="AF712" s="55"/>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c r="BG712" s="4"/>
      <c r="BH712" s="4"/>
      <c r="BI712" s="4"/>
      <c r="BJ712" s="4"/>
      <c r="BK712" s="4"/>
      <c r="BL712" s="4"/>
      <c r="BM712" s="4"/>
      <c r="BN712" s="4"/>
      <c r="BO712" s="4"/>
      <c r="BP712" s="4"/>
      <c r="BQ712" s="4"/>
      <c r="BR712" s="4"/>
      <c r="BS712" s="4"/>
      <c r="BT712" s="4"/>
      <c r="BU712" s="4"/>
      <c r="BV712" s="4"/>
      <c r="BW712" s="4"/>
    </row>
    <row r="713" spans="1:75" ht="12.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1"/>
      <c r="AA713" s="52"/>
      <c r="AB713" s="58"/>
      <c r="AC713" s="59"/>
      <c r="AD713" s="58"/>
      <c r="AE713" s="58"/>
      <c r="AF713" s="55"/>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c r="BG713" s="4"/>
      <c r="BH713" s="4"/>
      <c r="BI713" s="4"/>
      <c r="BJ713" s="4"/>
      <c r="BK713" s="4"/>
      <c r="BL713" s="4"/>
      <c r="BM713" s="4"/>
      <c r="BN713" s="4"/>
      <c r="BO713" s="4"/>
      <c r="BP713" s="4"/>
      <c r="BQ713" s="4"/>
      <c r="BR713" s="4"/>
      <c r="BS713" s="4"/>
      <c r="BT713" s="4"/>
      <c r="BU713" s="4"/>
      <c r="BV713" s="4"/>
      <c r="BW713" s="4"/>
    </row>
    <row r="714" spans="1:75" ht="12.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1"/>
      <c r="AA714" s="52"/>
      <c r="AB714" s="58"/>
      <c r="AC714" s="59"/>
      <c r="AD714" s="58"/>
      <c r="AE714" s="58"/>
      <c r="AF714" s="55"/>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c r="BI714" s="4"/>
      <c r="BJ714" s="4"/>
      <c r="BK714" s="4"/>
      <c r="BL714" s="4"/>
      <c r="BM714" s="4"/>
      <c r="BN714" s="4"/>
      <c r="BO714" s="4"/>
      <c r="BP714" s="4"/>
      <c r="BQ714" s="4"/>
      <c r="BR714" s="4"/>
      <c r="BS714" s="4"/>
      <c r="BT714" s="4"/>
      <c r="BU714" s="4"/>
      <c r="BV714" s="4"/>
      <c r="BW714" s="4"/>
    </row>
    <row r="715" spans="1:75" ht="12.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1"/>
      <c r="AA715" s="52"/>
      <c r="AB715" s="58"/>
      <c r="AC715" s="59"/>
      <c r="AD715" s="58"/>
      <c r="AE715" s="58"/>
      <c r="AF715" s="55"/>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c r="BG715" s="4"/>
      <c r="BH715" s="4"/>
      <c r="BI715" s="4"/>
      <c r="BJ715" s="4"/>
      <c r="BK715" s="4"/>
      <c r="BL715" s="4"/>
      <c r="BM715" s="4"/>
      <c r="BN715" s="4"/>
      <c r="BO715" s="4"/>
      <c r="BP715" s="4"/>
      <c r="BQ715" s="4"/>
      <c r="BR715" s="4"/>
      <c r="BS715" s="4"/>
      <c r="BT715" s="4"/>
      <c r="BU715" s="4"/>
      <c r="BV715" s="4"/>
      <c r="BW715" s="4"/>
    </row>
    <row r="716" spans="1:75" ht="12.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1"/>
      <c r="AA716" s="52"/>
      <c r="AB716" s="58"/>
      <c r="AC716" s="59"/>
      <c r="AD716" s="58"/>
      <c r="AE716" s="58"/>
      <c r="AF716" s="55"/>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c r="BG716" s="4"/>
      <c r="BH716" s="4"/>
      <c r="BI716" s="4"/>
      <c r="BJ716" s="4"/>
      <c r="BK716" s="4"/>
      <c r="BL716" s="4"/>
      <c r="BM716" s="4"/>
      <c r="BN716" s="4"/>
      <c r="BO716" s="4"/>
      <c r="BP716" s="4"/>
      <c r="BQ716" s="4"/>
      <c r="BR716" s="4"/>
      <c r="BS716" s="4"/>
      <c r="BT716" s="4"/>
      <c r="BU716" s="4"/>
      <c r="BV716" s="4"/>
      <c r="BW716" s="4"/>
    </row>
    <row r="717" spans="1:75" ht="12.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1"/>
      <c r="AA717" s="52"/>
      <c r="AB717" s="58"/>
      <c r="AC717" s="59"/>
      <c r="AD717" s="58"/>
      <c r="AE717" s="58"/>
      <c r="AF717" s="55"/>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c r="BI717" s="4"/>
      <c r="BJ717" s="4"/>
      <c r="BK717" s="4"/>
      <c r="BL717" s="4"/>
      <c r="BM717" s="4"/>
      <c r="BN717" s="4"/>
      <c r="BO717" s="4"/>
      <c r="BP717" s="4"/>
      <c r="BQ717" s="4"/>
      <c r="BR717" s="4"/>
      <c r="BS717" s="4"/>
      <c r="BT717" s="4"/>
      <c r="BU717" s="4"/>
      <c r="BV717" s="4"/>
      <c r="BW717" s="4"/>
    </row>
    <row r="718" spans="1:75" ht="12.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1"/>
      <c r="AA718" s="52"/>
      <c r="AB718" s="58"/>
      <c r="AC718" s="59"/>
      <c r="AD718" s="58"/>
      <c r="AE718" s="58"/>
      <c r="AF718" s="55"/>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c r="BL718" s="4"/>
      <c r="BM718" s="4"/>
      <c r="BN718" s="4"/>
      <c r="BO718" s="4"/>
      <c r="BP718" s="4"/>
      <c r="BQ718" s="4"/>
      <c r="BR718" s="4"/>
      <c r="BS718" s="4"/>
      <c r="BT718" s="4"/>
      <c r="BU718" s="4"/>
      <c r="BV718" s="4"/>
      <c r="BW718" s="4"/>
    </row>
    <row r="719" spans="1:75" ht="12.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1"/>
      <c r="AA719" s="52"/>
      <c r="AB719" s="58"/>
      <c r="AC719" s="59"/>
      <c r="AD719" s="58"/>
      <c r="AE719" s="58"/>
      <c r="AF719" s="55"/>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c r="BG719" s="4"/>
      <c r="BH719" s="4"/>
      <c r="BI719" s="4"/>
      <c r="BJ719" s="4"/>
      <c r="BK719" s="4"/>
      <c r="BL719" s="4"/>
      <c r="BM719" s="4"/>
      <c r="BN719" s="4"/>
      <c r="BO719" s="4"/>
      <c r="BP719" s="4"/>
      <c r="BQ719" s="4"/>
      <c r="BR719" s="4"/>
      <c r="BS719" s="4"/>
      <c r="BT719" s="4"/>
      <c r="BU719" s="4"/>
      <c r="BV719" s="4"/>
      <c r="BW719" s="4"/>
    </row>
    <row r="720" spans="1:75" ht="12.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1"/>
      <c r="AA720" s="52"/>
      <c r="AB720" s="58"/>
      <c r="AC720" s="59"/>
      <c r="AD720" s="58"/>
      <c r="AE720" s="58"/>
      <c r="AF720" s="55"/>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c r="BG720" s="4"/>
      <c r="BH720" s="4"/>
      <c r="BI720" s="4"/>
      <c r="BJ720" s="4"/>
      <c r="BK720" s="4"/>
      <c r="BL720" s="4"/>
      <c r="BM720" s="4"/>
      <c r="BN720" s="4"/>
      <c r="BO720" s="4"/>
      <c r="BP720" s="4"/>
      <c r="BQ720" s="4"/>
      <c r="BR720" s="4"/>
      <c r="BS720" s="4"/>
      <c r="BT720" s="4"/>
      <c r="BU720" s="4"/>
      <c r="BV720" s="4"/>
      <c r="BW720" s="4"/>
    </row>
    <row r="721" spans="1:75" ht="12.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1"/>
      <c r="AA721" s="52"/>
      <c r="AB721" s="58"/>
      <c r="AC721" s="59"/>
      <c r="AD721" s="58"/>
      <c r="AE721" s="58"/>
      <c r="AF721" s="55"/>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c r="BG721" s="4"/>
      <c r="BH721" s="4"/>
      <c r="BI721" s="4"/>
      <c r="BJ721" s="4"/>
      <c r="BK721" s="4"/>
      <c r="BL721" s="4"/>
      <c r="BM721" s="4"/>
      <c r="BN721" s="4"/>
      <c r="BO721" s="4"/>
      <c r="BP721" s="4"/>
      <c r="BQ721" s="4"/>
      <c r="BR721" s="4"/>
      <c r="BS721" s="4"/>
      <c r="BT721" s="4"/>
      <c r="BU721" s="4"/>
      <c r="BV721" s="4"/>
      <c r="BW721" s="4"/>
    </row>
    <row r="722" spans="1:75" ht="12.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1"/>
      <c r="AA722" s="52"/>
      <c r="AB722" s="58"/>
      <c r="AC722" s="59"/>
      <c r="AD722" s="58"/>
      <c r="AE722" s="58"/>
      <c r="AF722" s="55"/>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c r="BG722" s="4"/>
      <c r="BH722" s="4"/>
      <c r="BI722" s="4"/>
      <c r="BJ722" s="4"/>
      <c r="BK722" s="4"/>
      <c r="BL722" s="4"/>
      <c r="BM722" s="4"/>
      <c r="BN722" s="4"/>
      <c r="BO722" s="4"/>
      <c r="BP722" s="4"/>
      <c r="BQ722" s="4"/>
      <c r="BR722" s="4"/>
      <c r="BS722" s="4"/>
      <c r="BT722" s="4"/>
      <c r="BU722" s="4"/>
      <c r="BV722" s="4"/>
      <c r="BW722" s="4"/>
    </row>
    <row r="723" spans="1:75" ht="12.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1"/>
      <c r="AA723" s="52"/>
      <c r="AB723" s="58"/>
      <c r="AC723" s="59"/>
      <c r="AD723" s="58"/>
      <c r="AE723" s="58"/>
      <c r="AF723" s="55"/>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c r="BG723" s="4"/>
      <c r="BH723" s="4"/>
      <c r="BI723" s="4"/>
      <c r="BJ723" s="4"/>
      <c r="BK723" s="4"/>
      <c r="BL723" s="4"/>
      <c r="BM723" s="4"/>
      <c r="BN723" s="4"/>
      <c r="BO723" s="4"/>
      <c r="BP723" s="4"/>
      <c r="BQ723" s="4"/>
      <c r="BR723" s="4"/>
      <c r="BS723" s="4"/>
      <c r="BT723" s="4"/>
      <c r="BU723" s="4"/>
      <c r="BV723" s="4"/>
      <c r="BW723" s="4"/>
    </row>
    <row r="724" spans="1:75" ht="12.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1"/>
      <c r="AA724" s="52"/>
      <c r="AB724" s="58"/>
      <c r="AC724" s="59"/>
      <c r="AD724" s="58"/>
      <c r="AE724" s="58"/>
      <c r="AF724" s="55"/>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c r="BI724" s="4"/>
      <c r="BJ724" s="4"/>
      <c r="BK724" s="4"/>
      <c r="BL724" s="4"/>
      <c r="BM724" s="4"/>
      <c r="BN724" s="4"/>
      <c r="BO724" s="4"/>
      <c r="BP724" s="4"/>
      <c r="BQ724" s="4"/>
      <c r="BR724" s="4"/>
      <c r="BS724" s="4"/>
      <c r="BT724" s="4"/>
      <c r="BU724" s="4"/>
      <c r="BV724" s="4"/>
      <c r="BW724" s="4"/>
    </row>
    <row r="725" spans="1:75" ht="12.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1"/>
      <c r="AA725" s="52"/>
      <c r="AB725" s="58"/>
      <c r="AC725" s="59"/>
      <c r="AD725" s="58"/>
      <c r="AE725" s="58"/>
      <c r="AF725" s="55"/>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c r="BI725" s="4"/>
      <c r="BJ725" s="4"/>
      <c r="BK725" s="4"/>
      <c r="BL725" s="4"/>
      <c r="BM725" s="4"/>
      <c r="BN725" s="4"/>
      <c r="BO725" s="4"/>
      <c r="BP725" s="4"/>
      <c r="BQ725" s="4"/>
      <c r="BR725" s="4"/>
      <c r="BS725" s="4"/>
      <c r="BT725" s="4"/>
      <c r="BU725" s="4"/>
      <c r="BV725" s="4"/>
      <c r="BW725" s="4"/>
    </row>
    <row r="726" spans="1:75" ht="12.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1"/>
      <c r="AA726" s="52"/>
      <c r="AB726" s="58"/>
      <c r="AC726" s="59"/>
      <c r="AD726" s="58"/>
      <c r="AE726" s="58"/>
      <c r="AF726" s="55"/>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c r="BI726" s="4"/>
      <c r="BJ726" s="4"/>
      <c r="BK726" s="4"/>
      <c r="BL726" s="4"/>
      <c r="BM726" s="4"/>
      <c r="BN726" s="4"/>
      <c r="BO726" s="4"/>
      <c r="BP726" s="4"/>
      <c r="BQ726" s="4"/>
      <c r="BR726" s="4"/>
      <c r="BS726" s="4"/>
      <c r="BT726" s="4"/>
      <c r="BU726" s="4"/>
      <c r="BV726" s="4"/>
      <c r="BW726" s="4"/>
    </row>
    <row r="727" spans="1:75" ht="12.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1"/>
      <c r="AA727" s="52"/>
      <c r="AB727" s="58"/>
      <c r="AC727" s="59"/>
      <c r="AD727" s="58"/>
      <c r="AE727" s="58"/>
      <c r="AF727" s="55"/>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c r="BG727" s="4"/>
      <c r="BH727" s="4"/>
      <c r="BI727" s="4"/>
      <c r="BJ727" s="4"/>
      <c r="BK727" s="4"/>
      <c r="BL727" s="4"/>
      <c r="BM727" s="4"/>
      <c r="BN727" s="4"/>
      <c r="BO727" s="4"/>
      <c r="BP727" s="4"/>
      <c r="BQ727" s="4"/>
      <c r="BR727" s="4"/>
      <c r="BS727" s="4"/>
      <c r="BT727" s="4"/>
      <c r="BU727" s="4"/>
      <c r="BV727" s="4"/>
      <c r="BW727" s="4"/>
    </row>
    <row r="728" spans="1:75" ht="12.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1"/>
      <c r="AA728" s="52"/>
      <c r="AB728" s="58"/>
      <c r="AC728" s="59"/>
      <c r="AD728" s="58"/>
      <c r="AE728" s="58"/>
      <c r="AF728" s="55"/>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c r="BI728" s="4"/>
      <c r="BJ728" s="4"/>
      <c r="BK728" s="4"/>
      <c r="BL728" s="4"/>
      <c r="BM728" s="4"/>
      <c r="BN728" s="4"/>
      <c r="BO728" s="4"/>
      <c r="BP728" s="4"/>
      <c r="BQ728" s="4"/>
      <c r="BR728" s="4"/>
      <c r="BS728" s="4"/>
      <c r="BT728" s="4"/>
      <c r="BU728" s="4"/>
      <c r="BV728" s="4"/>
      <c r="BW728" s="4"/>
    </row>
    <row r="729" spans="1:75" ht="12.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1"/>
      <c r="AA729" s="52"/>
      <c r="AB729" s="58"/>
      <c r="AC729" s="59"/>
      <c r="AD729" s="58"/>
      <c r="AE729" s="58"/>
      <c r="AF729" s="55"/>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c r="BI729" s="4"/>
      <c r="BJ729" s="4"/>
      <c r="BK729" s="4"/>
      <c r="BL729" s="4"/>
      <c r="BM729" s="4"/>
      <c r="BN729" s="4"/>
      <c r="BO729" s="4"/>
      <c r="BP729" s="4"/>
      <c r="BQ729" s="4"/>
      <c r="BR729" s="4"/>
      <c r="BS729" s="4"/>
      <c r="BT729" s="4"/>
      <c r="BU729" s="4"/>
      <c r="BV729" s="4"/>
      <c r="BW729" s="4"/>
    </row>
    <row r="730" spans="1:75" ht="12.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1"/>
      <c r="AA730" s="52"/>
      <c r="AB730" s="58"/>
      <c r="AC730" s="59"/>
      <c r="AD730" s="58"/>
      <c r="AE730" s="58"/>
      <c r="AF730" s="55"/>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c r="BW730" s="4"/>
    </row>
    <row r="731" spans="1:75" ht="12.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1"/>
      <c r="AA731" s="52"/>
      <c r="AB731" s="58"/>
      <c r="AC731" s="59"/>
      <c r="AD731" s="58"/>
      <c r="AE731" s="58"/>
      <c r="AF731" s="55"/>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c r="BI731" s="4"/>
      <c r="BJ731" s="4"/>
      <c r="BK731" s="4"/>
      <c r="BL731" s="4"/>
      <c r="BM731" s="4"/>
      <c r="BN731" s="4"/>
      <c r="BO731" s="4"/>
      <c r="BP731" s="4"/>
      <c r="BQ731" s="4"/>
      <c r="BR731" s="4"/>
      <c r="BS731" s="4"/>
      <c r="BT731" s="4"/>
      <c r="BU731" s="4"/>
      <c r="BV731" s="4"/>
      <c r="BW731" s="4"/>
    </row>
    <row r="732" spans="1:75" ht="12.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1"/>
      <c r="AA732" s="52"/>
      <c r="AB732" s="58"/>
      <c r="AC732" s="59"/>
      <c r="AD732" s="58"/>
      <c r="AE732" s="58"/>
      <c r="AF732" s="55"/>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c r="BI732" s="4"/>
      <c r="BJ732" s="4"/>
      <c r="BK732" s="4"/>
      <c r="BL732" s="4"/>
      <c r="BM732" s="4"/>
      <c r="BN732" s="4"/>
      <c r="BO732" s="4"/>
      <c r="BP732" s="4"/>
      <c r="BQ732" s="4"/>
      <c r="BR732" s="4"/>
      <c r="BS732" s="4"/>
      <c r="BT732" s="4"/>
      <c r="BU732" s="4"/>
      <c r="BV732" s="4"/>
      <c r="BW732" s="4"/>
    </row>
    <row r="733" spans="1:75" ht="12.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1"/>
      <c r="AA733" s="52"/>
      <c r="AB733" s="58"/>
      <c r="AC733" s="59"/>
      <c r="AD733" s="58"/>
      <c r="AE733" s="58"/>
      <c r="AF733" s="55"/>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c r="BI733" s="4"/>
      <c r="BJ733" s="4"/>
      <c r="BK733" s="4"/>
      <c r="BL733" s="4"/>
      <c r="BM733" s="4"/>
      <c r="BN733" s="4"/>
      <c r="BO733" s="4"/>
      <c r="BP733" s="4"/>
      <c r="BQ733" s="4"/>
      <c r="BR733" s="4"/>
      <c r="BS733" s="4"/>
      <c r="BT733" s="4"/>
      <c r="BU733" s="4"/>
      <c r="BV733" s="4"/>
      <c r="BW733" s="4"/>
    </row>
    <row r="734" spans="1:75" ht="12.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1"/>
      <c r="AA734" s="52"/>
      <c r="AB734" s="58"/>
      <c r="AC734" s="59"/>
      <c r="AD734" s="58"/>
      <c r="AE734" s="58"/>
      <c r="AF734" s="55"/>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c r="BI734" s="4"/>
      <c r="BJ734" s="4"/>
      <c r="BK734" s="4"/>
      <c r="BL734" s="4"/>
      <c r="BM734" s="4"/>
      <c r="BN734" s="4"/>
      <c r="BO734" s="4"/>
      <c r="BP734" s="4"/>
      <c r="BQ734" s="4"/>
      <c r="BR734" s="4"/>
      <c r="BS734" s="4"/>
      <c r="BT734" s="4"/>
      <c r="BU734" s="4"/>
      <c r="BV734" s="4"/>
      <c r="BW734" s="4"/>
    </row>
    <row r="735" spans="1:75" ht="12.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1"/>
      <c r="AA735" s="52"/>
      <c r="AB735" s="58"/>
      <c r="AC735" s="59"/>
      <c r="AD735" s="58"/>
      <c r="AE735" s="58"/>
      <c r="AF735" s="55"/>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c r="BG735" s="4"/>
      <c r="BH735" s="4"/>
      <c r="BI735" s="4"/>
      <c r="BJ735" s="4"/>
      <c r="BK735" s="4"/>
      <c r="BL735" s="4"/>
      <c r="BM735" s="4"/>
      <c r="BN735" s="4"/>
      <c r="BO735" s="4"/>
      <c r="BP735" s="4"/>
      <c r="BQ735" s="4"/>
      <c r="BR735" s="4"/>
      <c r="BS735" s="4"/>
      <c r="BT735" s="4"/>
      <c r="BU735" s="4"/>
      <c r="BV735" s="4"/>
      <c r="BW735" s="4"/>
    </row>
    <row r="736" spans="1:75" ht="12.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1"/>
      <c r="AA736" s="52"/>
      <c r="AB736" s="58"/>
      <c r="AC736" s="59"/>
      <c r="AD736" s="58"/>
      <c r="AE736" s="58"/>
      <c r="AF736" s="55"/>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c r="BG736" s="4"/>
      <c r="BH736" s="4"/>
      <c r="BI736" s="4"/>
      <c r="BJ736" s="4"/>
      <c r="BK736" s="4"/>
      <c r="BL736" s="4"/>
      <c r="BM736" s="4"/>
      <c r="BN736" s="4"/>
      <c r="BO736" s="4"/>
      <c r="BP736" s="4"/>
      <c r="BQ736" s="4"/>
      <c r="BR736" s="4"/>
      <c r="BS736" s="4"/>
      <c r="BT736" s="4"/>
      <c r="BU736" s="4"/>
      <c r="BV736" s="4"/>
      <c r="BW736" s="4"/>
    </row>
    <row r="737" spans="1:75" ht="12.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1"/>
      <c r="AA737" s="52"/>
      <c r="AB737" s="58"/>
      <c r="AC737" s="59"/>
      <c r="AD737" s="58"/>
      <c r="AE737" s="58"/>
      <c r="AF737" s="55"/>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c r="BG737" s="4"/>
      <c r="BH737" s="4"/>
      <c r="BI737" s="4"/>
      <c r="BJ737" s="4"/>
      <c r="BK737" s="4"/>
      <c r="BL737" s="4"/>
      <c r="BM737" s="4"/>
      <c r="BN737" s="4"/>
      <c r="BO737" s="4"/>
      <c r="BP737" s="4"/>
      <c r="BQ737" s="4"/>
      <c r="BR737" s="4"/>
      <c r="BS737" s="4"/>
      <c r="BT737" s="4"/>
      <c r="BU737" s="4"/>
      <c r="BV737" s="4"/>
      <c r="BW737" s="4"/>
    </row>
    <row r="738" spans="1:75" ht="12.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1"/>
      <c r="AA738" s="52"/>
      <c r="AB738" s="58"/>
      <c r="AC738" s="59"/>
      <c r="AD738" s="58"/>
      <c r="AE738" s="58"/>
      <c r="AF738" s="55"/>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c r="BI738" s="4"/>
      <c r="BJ738" s="4"/>
      <c r="BK738" s="4"/>
      <c r="BL738" s="4"/>
      <c r="BM738" s="4"/>
      <c r="BN738" s="4"/>
      <c r="BO738" s="4"/>
      <c r="BP738" s="4"/>
      <c r="BQ738" s="4"/>
      <c r="BR738" s="4"/>
      <c r="BS738" s="4"/>
      <c r="BT738" s="4"/>
      <c r="BU738" s="4"/>
      <c r="BV738" s="4"/>
      <c r="BW738" s="4"/>
    </row>
    <row r="739" spans="1:75" ht="12.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1"/>
      <c r="AA739" s="52"/>
      <c r="AB739" s="58"/>
      <c r="AC739" s="59"/>
      <c r="AD739" s="58"/>
      <c r="AE739" s="58"/>
      <c r="AF739" s="55"/>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4"/>
      <c r="BH739" s="4"/>
      <c r="BI739" s="4"/>
      <c r="BJ739" s="4"/>
      <c r="BK739" s="4"/>
      <c r="BL739" s="4"/>
      <c r="BM739" s="4"/>
      <c r="BN739" s="4"/>
      <c r="BO739" s="4"/>
      <c r="BP739" s="4"/>
      <c r="BQ739" s="4"/>
      <c r="BR739" s="4"/>
      <c r="BS739" s="4"/>
      <c r="BT739" s="4"/>
      <c r="BU739" s="4"/>
      <c r="BV739" s="4"/>
      <c r="BW739" s="4"/>
    </row>
    <row r="740" spans="1:75" ht="12.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1"/>
      <c r="AA740" s="52"/>
      <c r="AB740" s="58"/>
      <c r="AC740" s="59"/>
      <c r="AD740" s="58"/>
      <c r="AE740" s="58"/>
      <c r="AF740" s="55"/>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c r="BG740" s="4"/>
      <c r="BH740" s="4"/>
      <c r="BI740" s="4"/>
      <c r="BJ740" s="4"/>
      <c r="BK740" s="4"/>
      <c r="BL740" s="4"/>
      <c r="BM740" s="4"/>
      <c r="BN740" s="4"/>
      <c r="BO740" s="4"/>
      <c r="BP740" s="4"/>
      <c r="BQ740" s="4"/>
      <c r="BR740" s="4"/>
      <c r="BS740" s="4"/>
      <c r="BT740" s="4"/>
      <c r="BU740" s="4"/>
      <c r="BV740" s="4"/>
      <c r="BW740" s="4"/>
    </row>
    <row r="741" spans="1:75" ht="12.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1"/>
      <c r="AA741" s="52"/>
      <c r="AB741" s="58"/>
      <c r="AC741" s="59"/>
      <c r="AD741" s="58"/>
      <c r="AE741" s="58"/>
      <c r="AF741" s="55"/>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c r="BG741" s="4"/>
      <c r="BH741" s="4"/>
      <c r="BI741" s="4"/>
      <c r="BJ741" s="4"/>
      <c r="BK741" s="4"/>
      <c r="BL741" s="4"/>
      <c r="BM741" s="4"/>
      <c r="BN741" s="4"/>
      <c r="BO741" s="4"/>
      <c r="BP741" s="4"/>
      <c r="BQ741" s="4"/>
      <c r="BR741" s="4"/>
      <c r="BS741" s="4"/>
      <c r="BT741" s="4"/>
      <c r="BU741" s="4"/>
      <c r="BV741" s="4"/>
      <c r="BW741" s="4"/>
    </row>
    <row r="742" spans="1:75" ht="12.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1"/>
      <c r="AA742" s="52"/>
      <c r="AB742" s="58"/>
      <c r="AC742" s="59"/>
      <c r="AD742" s="58"/>
      <c r="AE742" s="58"/>
      <c r="AF742" s="55"/>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c r="BT742" s="4"/>
      <c r="BU742" s="4"/>
      <c r="BV742" s="4"/>
      <c r="BW742" s="4"/>
    </row>
    <row r="743" spans="1:75" ht="12.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1"/>
      <c r="AA743" s="52"/>
      <c r="AB743" s="58"/>
      <c r="AC743" s="59"/>
      <c r="AD743" s="58"/>
      <c r="AE743" s="58"/>
      <c r="AF743" s="55"/>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c r="BG743" s="4"/>
      <c r="BH743" s="4"/>
      <c r="BI743" s="4"/>
      <c r="BJ743" s="4"/>
      <c r="BK743" s="4"/>
      <c r="BL743" s="4"/>
      <c r="BM743" s="4"/>
      <c r="BN743" s="4"/>
      <c r="BO743" s="4"/>
      <c r="BP743" s="4"/>
      <c r="BQ743" s="4"/>
      <c r="BR743" s="4"/>
      <c r="BS743" s="4"/>
      <c r="BT743" s="4"/>
      <c r="BU743" s="4"/>
      <c r="BV743" s="4"/>
      <c r="BW743" s="4"/>
    </row>
    <row r="744" spans="1:75" ht="12.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1"/>
      <c r="AA744" s="52"/>
      <c r="AB744" s="58"/>
      <c r="AC744" s="59"/>
      <c r="AD744" s="58"/>
      <c r="AE744" s="58"/>
      <c r="AF744" s="55"/>
      <c r="AG744" s="4"/>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c r="BF744" s="4"/>
      <c r="BG744" s="4"/>
      <c r="BH744" s="4"/>
      <c r="BI744" s="4"/>
      <c r="BJ744" s="4"/>
      <c r="BK744" s="4"/>
      <c r="BL744" s="4"/>
      <c r="BM744" s="4"/>
      <c r="BN744" s="4"/>
      <c r="BO744" s="4"/>
      <c r="BP744" s="4"/>
      <c r="BQ744" s="4"/>
      <c r="BR744" s="4"/>
      <c r="BS744" s="4"/>
      <c r="BT744" s="4"/>
      <c r="BU744" s="4"/>
      <c r="BV744" s="4"/>
      <c r="BW744" s="4"/>
    </row>
    <row r="745" spans="1:75" ht="12.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1"/>
      <c r="AA745" s="52"/>
      <c r="AB745" s="58"/>
      <c r="AC745" s="59"/>
      <c r="AD745" s="58"/>
      <c r="AE745" s="58"/>
      <c r="AF745" s="55"/>
      <c r="AG745" s="4"/>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c r="BF745" s="4"/>
      <c r="BG745" s="4"/>
      <c r="BH745" s="4"/>
      <c r="BI745" s="4"/>
      <c r="BJ745" s="4"/>
      <c r="BK745" s="4"/>
      <c r="BL745" s="4"/>
      <c r="BM745" s="4"/>
      <c r="BN745" s="4"/>
      <c r="BO745" s="4"/>
      <c r="BP745" s="4"/>
      <c r="BQ745" s="4"/>
      <c r="BR745" s="4"/>
      <c r="BS745" s="4"/>
      <c r="BT745" s="4"/>
      <c r="BU745" s="4"/>
      <c r="BV745" s="4"/>
      <c r="BW745" s="4"/>
    </row>
    <row r="746" spans="1:75" ht="12.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1"/>
      <c r="AA746" s="52"/>
      <c r="AB746" s="58"/>
      <c r="AC746" s="59"/>
      <c r="AD746" s="58"/>
      <c r="AE746" s="58"/>
      <c r="AF746" s="55"/>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c r="BG746" s="4"/>
      <c r="BH746" s="4"/>
      <c r="BI746" s="4"/>
      <c r="BJ746" s="4"/>
      <c r="BK746" s="4"/>
      <c r="BL746" s="4"/>
      <c r="BM746" s="4"/>
      <c r="BN746" s="4"/>
      <c r="BO746" s="4"/>
      <c r="BP746" s="4"/>
      <c r="BQ746" s="4"/>
      <c r="BR746" s="4"/>
      <c r="BS746" s="4"/>
      <c r="BT746" s="4"/>
      <c r="BU746" s="4"/>
      <c r="BV746" s="4"/>
      <c r="BW746" s="4"/>
    </row>
    <row r="747" spans="1:75" ht="12.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1"/>
      <c r="AA747" s="52"/>
      <c r="AB747" s="58"/>
      <c r="AC747" s="59"/>
      <c r="AD747" s="58"/>
      <c r="AE747" s="58"/>
      <c r="AF747" s="55"/>
      <c r="AG747" s="4"/>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c r="BF747" s="4"/>
      <c r="BG747" s="4"/>
      <c r="BH747" s="4"/>
      <c r="BI747" s="4"/>
      <c r="BJ747" s="4"/>
      <c r="BK747" s="4"/>
      <c r="BL747" s="4"/>
      <c r="BM747" s="4"/>
      <c r="BN747" s="4"/>
      <c r="BO747" s="4"/>
      <c r="BP747" s="4"/>
      <c r="BQ747" s="4"/>
      <c r="BR747" s="4"/>
      <c r="BS747" s="4"/>
      <c r="BT747" s="4"/>
      <c r="BU747" s="4"/>
      <c r="BV747" s="4"/>
      <c r="BW747" s="4"/>
    </row>
    <row r="748" spans="1:75" ht="12.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1"/>
      <c r="AA748" s="52"/>
      <c r="AB748" s="58"/>
      <c r="AC748" s="59"/>
      <c r="AD748" s="58"/>
      <c r="AE748" s="58"/>
      <c r="AF748" s="55"/>
      <c r="AG748" s="4"/>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W748" s="4"/>
    </row>
    <row r="749" spans="1:75" ht="12.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1"/>
      <c r="AA749" s="52"/>
      <c r="AB749" s="58"/>
      <c r="AC749" s="59"/>
      <c r="AD749" s="58"/>
      <c r="AE749" s="58"/>
      <c r="AF749" s="55"/>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c r="BG749" s="4"/>
      <c r="BH749" s="4"/>
      <c r="BI749" s="4"/>
      <c r="BJ749" s="4"/>
      <c r="BK749" s="4"/>
      <c r="BL749" s="4"/>
      <c r="BM749" s="4"/>
      <c r="BN749" s="4"/>
      <c r="BO749" s="4"/>
      <c r="BP749" s="4"/>
      <c r="BQ749" s="4"/>
      <c r="BR749" s="4"/>
      <c r="BS749" s="4"/>
      <c r="BT749" s="4"/>
      <c r="BU749" s="4"/>
      <c r="BV749" s="4"/>
      <c r="BW749" s="4"/>
    </row>
    <row r="750" spans="1:75" ht="12.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1"/>
      <c r="AA750" s="52"/>
      <c r="AB750" s="58"/>
      <c r="AC750" s="59"/>
      <c r="AD750" s="58"/>
      <c r="AE750" s="58"/>
      <c r="AF750" s="55"/>
      <c r="AG750" s="4"/>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c r="BF750" s="4"/>
      <c r="BG750" s="4"/>
      <c r="BH750" s="4"/>
      <c r="BI750" s="4"/>
      <c r="BJ750" s="4"/>
      <c r="BK750" s="4"/>
      <c r="BL750" s="4"/>
      <c r="BM750" s="4"/>
      <c r="BN750" s="4"/>
      <c r="BO750" s="4"/>
      <c r="BP750" s="4"/>
      <c r="BQ750" s="4"/>
      <c r="BR750" s="4"/>
      <c r="BS750" s="4"/>
      <c r="BT750" s="4"/>
      <c r="BU750" s="4"/>
      <c r="BV750" s="4"/>
      <c r="BW750" s="4"/>
    </row>
    <row r="751" spans="1:75" ht="12.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1"/>
      <c r="AA751" s="52"/>
      <c r="AB751" s="58"/>
      <c r="AC751" s="59"/>
      <c r="AD751" s="58"/>
      <c r="AE751" s="58"/>
      <c r="AF751" s="55"/>
      <c r="AG751" s="4"/>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c r="BF751" s="4"/>
      <c r="BG751" s="4"/>
      <c r="BH751" s="4"/>
      <c r="BI751" s="4"/>
      <c r="BJ751" s="4"/>
      <c r="BK751" s="4"/>
      <c r="BL751" s="4"/>
      <c r="BM751" s="4"/>
      <c r="BN751" s="4"/>
      <c r="BO751" s="4"/>
      <c r="BP751" s="4"/>
      <c r="BQ751" s="4"/>
      <c r="BR751" s="4"/>
      <c r="BS751" s="4"/>
      <c r="BT751" s="4"/>
      <c r="BU751" s="4"/>
      <c r="BV751" s="4"/>
      <c r="BW751" s="4"/>
    </row>
    <row r="752" spans="1:75" ht="12.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1"/>
      <c r="AA752" s="52"/>
      <c r="AB752" s="58"/>
      <c r="AC752" s="59"/>
      <c r="AD752" s="58"/>
      <c r="AE752" s="58"/>
      <c r="AF752" s="55"/>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c r="BG752" s="4"/>
      <c r="BH752" s="4"/>
      <c r="BI752" s="4"/>
      <c r="BJ752" s="4"/>
      <c r="BK752" s="4"/>
      <c r="BL752" s="4"/>
      <c r="BM752" s="4"/>
      <c r="BN752" s="4"/>
      <c r="BO752" s="4"/>
      <c r="BP752" s="4"/>
      <c r="BQ752" s="4"/>
      <c r="BR752" s="4"/>
      <c r="BS752" s="4"/>
      <c r="BT752" s="4"/>
      <c r="BU752" s="4"/>
      <c r="BV752" s="4"/>
      <c r="BW752" s="4"/>
    </row>
    <row r="753" spans="1:75" ht="12.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1"/>
      <c r="AA753" s="52"/>
      <c r="AB753" s="58"/>
      <c r="AC753" s="59"/>
      <c r="AD753" s="58"/>
      <c r="AE753" s="58"/>
      <c r="AF753" s="55"/>
      <c r="AG753" s="4"/>
      <c r="AH753" s="4"/>
      <c r="AI753" s="4"/>
      <c r="AJ753" s="4"/>
      <c r="AK753" s="4"/>
      <c r="AL753" s="4"/>
      <c r="AM753" s="4"/>
      <c r="AN753" s="4"/>
      <c r="AO753" s="4"/>
      <c r="AP753" s="4"/>
      <c r="AQ753" s="4"/>
      <c r="AR753" s="4"/>
      <c r="AS753" s="4"/>
      <c r="AT753" s="4"/>
      <c r="AU753" s="4"/>
      <c r="AV753" s="4"/>
      <c r="AW753" s="4"/>
      <c r="AX753" s="4"/>
      <c r="AY753" s="4"/>
      <c r="AZ753" s="4"/>
      <c r="BA753" s="4"/>
      <c r="BB753" s="4"/>
      <c r="BC753" s="4"/>
      <c r="BD753" s="4"/>
      <c r="BE753" s="4"/>
      <c r="BF753" s="4"/>
      <c r="BG753" s="4"/>
      <c r="BH753" s="4"/>
      <c r="BI753" s="4"/>
      <c r="BJ753" s="4"/>
      <c r="BK753" s="4"/>
      <c r="BL753" s="4"/>
      <c r="BM753" s="4"/>
      <c r="BN753" s="4"/>
      <c r="BO753" s="4"/>
      <c r="BP753" s="4"/>
      <c r="BQ753" s="4"/>
      <c r="BR753" s="4"/>
      <c r="BS753" s="4"/>
      <c r="BT753" s="4"/>
      <c r="BU753" s="4"/>
      <c r="BV753" s="4"/>
      <c r="BW753" s="4"/>
    </row>
    <row r="754" spans="1:75" ht="12.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1"/>
      <c r="AA754" s="52"/>
      <c r="AB754" s="58"/>
      <c r="AC754" s="59"/>
      <c r="AD754" s="58"/>
      <c r="AE754" s="58"/>
      <c r="AF754" s="55"/>
      <c r="AG754" s="4"/>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c r="BF754" s="4"/>
      <c r="BG754" s="4"/>
      <c r="BH754" s="4"/>
      <c r="BI754" s="4"/>
      <c r="BJ754" s="4"/>
      <c r="BK754" s="4"/>
      <c r="BL754" s="4"/>
      <c r="BM754" s="4"/>
      <c r="BN754" s="4"/>
      <c r="BO754" s="4"/>
      <c r="BP754" s="4"/>
      <c r="BQ754" s="4"/>
      <c r="BR754" s="4"/>
      <c r="BS754" s="4"/>
      <c r="BT754" s="4"/>
      <c r="BU754" s="4"/>
      <c r="BV754" s="4"/>
      <c r="BW754" s="4"/>
    </row>
    <row r="755" spans="1:75" ht="12.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1"/>
      <c r="AA755" s="52"/>
      <c r="AB755" s="58"/>
      <c r="AC755" s="59"/>
      <c r="AD755" s="58"/>
      <c r="AE755" s="58"/>
      <c r="AF755" s="55"/>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c r="BG755" s="4"/>
      <c r="BH755" s="4"/>
      <c r="BI755" s="4"/>
      <c r="BJ755" s="4"/>
      <c r="BK755" s="4"/>
      <c r="BL755" s="4"/>
      <c r="BM755" s="4"/>
      <c r="BN755" s="4"/>
      <c r="BO755" s="4"/>
      <c r="BP755" s="4"/>
      <c r="BQ755" s="4"/>
      <c r="BR755" s="4"/>
      <c r="BS755" s="4"/>
      <c r="BT755" s="4"/>
      <c r="BU755" s="4"/>
      <c r="BV755" s="4"/>
      <c r="BW755" s="4"/>
    </row>
    <row r="756" spans="1:75" ht="12.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1"/>
      <c r="AA756" s="52"/>
      <c r="AB756" s="58"/>
      <c r="AC756" s="59"/>
      <c r="AD756" s="58"/>
      <c r="AE756" s="58"/>
      <c r="AF756" s="55"/>
      <c r="AG756" s="4"/>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c r="BF756" s="4"/>
      <c r="BG756" s="4"/>
      <c r="BH756" s="4"/>
      <c r="BI756" s="4"/>
      <c r="BJ756" s="4"/>
      <c r="BK756" s="4"/>
      <c r="BL756" s="4"/>
      <c r="BM756" s="4"/>
      <c r="BN756" s="4"/>
      <c r="BO756" s="4"/>
      <c r="BP756" s="4"/>
      <c r="BQ756" s="4"/>
      <c r="BR756" s="4"/>
      <c r="BS756" s="4"/>
      <c r="BT756" s="4"/>
      <c r="BU756" s="4"/>
      <c r="BV756" s="4"/>
      <c r="BW756" s="4"/>
    </row>
    <row r="757" spans="1:75" ht="12.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1"/>
      <c r="AA757" s="52"/>
      <c r="AB757" s="58"/>
      <c r="AC757" s="59"/>
      <c r="AD757" s="58"/>
      <c r="AE757" s="58"/>
      <c r="AF757" s="55"/>
      <c r="AG757" s="4"/>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c r="BF757" s="4"/>
      <c r="BG757" s="4"/>
      <c r="BH757" s="4"/>
      <c r="BI757" s="4"/>
      <c r="BJ757" s="4"/>
      <c r="BK757" s="4"/>
      <c r="BL757" s="4"/>
      <c r="BM757" s="4"/>
      <c r="BN757" s="4"/>
      <c r="BO757" s="4"/>
      <c r="BP757" s="4"/>
      <c r="BQ757" s="4"/>
      <c r="BR757" s="4"/>
      <c r="BS757" s="4"/>
      <c r="BT757" s="4"/>
      <c r="BU757" s="4"/>
      <c r="BV757" s="4"/>
      <c r="BW757" s="4"/>
    </row>
    <row r="758" spans="1:75" ht="12.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1"/>
      <c r="AA758" s="52"/>
      <c r="AB758" s="58"/>
      <c r="AC758" s="59"/>
      <c r="AD758" s="58"/>
      <c r="AE758" s="58"/>
      <c r="AF758" s="55"/>
      <c r="AG758" s="4"/>
      <c r="AH758" s="4"/>
      <c r="AI758" s="4"/>
      <c r="AJ758" s="4"/>
      <c r="AK758" s="4"/>
      <c r="AL758" s="4"/>
      <c r="AM758" s="4"/>
      <c r="AN758" s="4"/>
      <c r="AO758" s="4"/>
      <c r="AP758" s="4"/>
      <c r="AQ758" s="4"/>
      <c r="AR758" s="4"/>
      <c r="AS758" s="4"/>
      <c r="AT758" s="4"/>
      <c r="AU758" s="4"/>
      <c r="AV758" s="4"/>
      <c r="AW758" s="4"/>
      <c r="AX758" s="4"/>
      <c r="AY758" s="4"/>
      <c r="AZ758" s="4"/>
      <c r="BA758" s="4"/>
      <c r="BB758" s="4"/>
      <c r="BC758" s="4"/>
      <c r="BD758" s="4"/>
      <c r="BE758" s="4"/>
      <c r="BF758" s="4"/>
      <c r="BG758" s="4"/>
      <c r="BH758" s="4"/>
      <c r="BI758" s="4"/>
      <c r="BJ758" s="4"/>
      <c r="BK758" s="4"/>
      <c r="BL758" s="4"/>
      <c r="BM758" s="4"/>
      <c r="BN758" s="4"/>
      <c r="BO758" s="4"/>
      <c r="BP758" s="4"/>
      <c r="BQ758" s="4"/>
      <c r="BR758" s="4"/>
      <c r="BS758" s="4"/>
      <c r="BT758" s="4"/>
      <c r="BU758" s="4"/>
      <c r="BV758" s="4"/>
      <c r="BW758" s="4"/>
    </row>
    <row r="759" spans="1:75" ht="12.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1"/>
      <c r="AA759" s="52"/>
      <c r="AB759" s="58"/>
      <c r="AC759" s="59"/>
      <c r="AD759" s="58"/>
      <c r="AE759" s="58"/>
      <c r="AF759" s="55"/>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c r="BL759" s="4"/>
      <c r="BM759" s="4"/>
      <c r="BN759" s="4"/>
      <c r="BO759" s="4"/>
      <c r="BP759" s="4"/>
      <c r="BQ759" s="4"/>
      <c r="BR759" s="4"/>
      <c r="BS759" s="4"/>
      <c r="BT759" s="4"/>
      <c r="BU759" s="4"/>
      <c r="BV759" s="4"/>
      <c r="BW759" s="4"/>
    </row>
    <row r="760" spans="1:75" ht="12.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1"/>
      <c r="AA760" s="52"/>
      <c r="AB760" s="58"/>
      <c r="AC760" s="59"/>
      <c r="AD760" s="58"/>
      <c r="AE760" s="58"/>
      <c r="AF760" s="55"/>
      <c r="AG760" s="4"/>
      <c r="AH760" s="4"/>
      <c r="AI760" s="4"/>
      <c r="AJ760" s="4"/>
      <c r="AK760" s="4"/>
      <c r="AL760" s="4"/>
      <c r="AM760" s="4"/>
      <c r="AN760" s="4"/>
      <c r="AO760" s="4"/>
      <c r="AP760" s="4"/>
      <c r="AQ760" s="4"/>
      <c r="AR760" s="4"/>
      <c r="AS760" s="4"/>
      <c r="AT760" s="4"/>
      <c r="AU760" s="4"/>
      <c r="AV760" s="4"/>
      <c r="AW760" s="4"/>
      <c r="AX760" s="4"/>
      <c r="AY760" s="4"/>
      <c r="AZ760" s="4"/>
      <c r="BA760" s="4"/>
      <c r="BB760" s="4"/>
      <c r="BC760" s="4"/>
      <c r="BD760" s="4"/>
      <c r="BE760" s="4"/>
      <c r="BF760" s="4"/>
      <c r="BG760" s="4"/>
      <c r="BH760" s="4"/>
      <c r="BI760" s="4"/>
      <c r="BJ760" s="4"/>
      <c r="BK760" s="4"/>
      <c r="BL760" s="4"/>
      <c r="BM760" s="4"/>
      <c r="BN760" s="4"/>
      <c r="BO760" s="4"/>
      <c r="BP760" s="4"/>
      <c r="BQ760" s="4"/>
      <c r="BR760" s="4"/>
      <c r="BS760" s="4"/>
      <c r="BT760" s="4"/>
      <c r="BU760" s="4"/>
      <c r="BV760" s="4"/>
      <c r="BW760" s="4"/>
    </row>
    <row r="761" spans="1:75" ht="12.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1"/>
      <c r="AA761" s="52"/>
      <c r="AB761" s="58"/>
      <c r="AC761" s="59"/>
      <c r="AD761" s="58"/>
      <c r="AE761" s="58"/>
      <c r="AF761" s="55"/>
      <c r="AG761" s="4"/>
      <c r="AH761" s="4"/>
      <c r="AI761" s="4"/>
      <c r="AJ761" s="4"/>
      <c r="AK761" s="4"/>
      <c r="AL761" s="4"/>
      <c r="AM761" s="4"/>
      <c r="AN761" s="4"/>
      <c r="AO761" s="4"/>
      <c r="AP761" s="4"/>
      <c r="AQ761" s="4"/>
      <c r="AR761" s="4"/>
      <c r="AS761" s="4"/>
      <c r="AT761" s="4"/>
      <c r="AU761" s="4"/>
      <c r="AV761" s="4"/>
      <c r="AW761" s="4"/>
      <c r="AX761" s="4"/>
      <c r="AY761" s="4"/>
      <c r="AZ761" s="4"/>
      <c r="BA761" s="4"/>
      <c r="BB761" s="4"/>
      <c r="BC761" s="4"/>
      <c r="BD761" s="4"/>
      <c r="BE761" s="4"/>
      <c r="BF761" s="4"/>
      <c r="BG761" s="4"/>
      <c r="BH761" s="4"/>
      <c r="BI761" s="4"/>
      <c r="BJ761" s="4"/>
      <c r="BK761" s="4"/>
      <c r="BL761" s="4"/>
      <c r="BM761" s="4"/>
      <c r="BN761" s="4"/>
      <c r="BO761" s="4"/>
      <c r="BP761" s="4"/>
      <c r="BQ761" s="4"/>
      <c r="BR761" s="4"/>
      <c r="BS761" s="4"/>
      <c r="BT761" s="4"/>
      <c r="BU761" s="4"/>
      <c r="BV761" s="4"/>
      <c r="BW761" s="4"/>
    </row>
    <row r="762" spans="1:75" ht="12.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1"/>
      <c r="AA762" s="52"/>
      <c r="AB762" s="58"/>
      <c r="AC762" s="59"/>
      <c r="AD762" s="58"/>
      <c r="AE762" s="58"/>
      <c r="AF762" s="55"/>
      <c r="AG762" s="4"/>
      <c r="AH762" s="4"/>
      <c r="AI762" s="4"/>
      <c r="AJ762" s="4"/>
      <c r="AK762" s="4"/>
      <c r="AL762" s="4"/>
      <c r="AM762" s="4"/>
      <c r="AN762" s="4"/>
      <c r="AO762" s="4"/>
      <c r="AP762" s="4"/>
      <c r="AQ762" s="4"/>
      <c r="AR762" s="4"/>
      <c r="AS762" s="4"/>
      <c r="AT762" s="4"/>
      <c r="AU762" s="4"/>
      <c r="AV762" s="4"/>
      <c r="AW762" s="4"/>
      <c r="AX762" s="4"/>
      <c r="AY762" s="4"/>
      <c r="AZ762" s="4"/>
      <c r="BA762" s="4"/>
      <c r="BB762" s="4"/>
      <c r="BC762" s="4"/>
      <c r="BD762" s="4"/>
      <c r="BE762" s="4"/>
      <c r="BF762" s="4"/>
      <c r="BG762" s="4"/>
      <c r="BH762" s="4"/>
      <c r="BI762" s="4"/>
      <c r="BJ762" s="4"/>
      <c r="BK762" s="4"/>
      <c r="BL762" s="4"/>
      <c r="BM762" s="4"/>
      <c r="BN762" s="4"/>
      <c r="BO762" s="4"/>
      <c r="BP762" s="4"/>
      <c r="BQ762" s="4"/>
      <c r="BR762" s="4"/>
      <c r="BS762" s="4"/>
      <c r="BT762" s="4"/>
      <c r="BU762" s="4"/>
      <c r="BV762" s="4"/>
      <c r="BW762" s="4"/>
    </row>
    <row r="763" spans="1:75" ht="12.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1"/>
      <c r="AA763" s="52"/>
      <c r="AB763" s="58"/>
      <c r="AC763" s="59"/>
      <c r="AD763" s="58"/>
      <c r="AE763" s="58"/>
      <c r="AF763" s="55"/>
      <c r="AG763" s="4"/>
      <c r="AH763" s="4"/>
      <c r="AI763" s="4"/>
      <c r="AJ763" s="4"/>
      <c r="AK763" s="4"/>
      <c r="AL763" s="4"/>
      <c r="AM763" s="4"/>
      <c r="AN763" s="4"/>
      <c r="AO763" s="4"/>
      <c r="AP763" s="4"/>
      <c r="AQ763" s="4"/>
      <c r="AR763" s="4"/>
      <c r="AS763" s="4"/>
      <c r="AT763" s="4"/>
      <c r="AU763" s="4"/>
      <c r="AV763" s="4"/>
      <c r="AW763" s="4"/>
      <c r="AX763" s="4"/>
      <c r="AY763" s="4"/>
      <c r="AZ763" s="4"/>
      <c r="BA763" s="4"/>
      <c r="BB763" s="4"/>
      <c r="BC763" s="4"/>
      <c r="BD763" s="4"/>
      <c r="BE763" s="4"/>
      <c r="BF763" s="4"/>
      <c r="BG763" s="4"/>
      <c r="BH763" s="4"/>
      <c r="BI763" s="4"/>
      <c r="BJ763" s="4"/>
      <c r="BK763" s="4"/>
      <c r="BL763" s="4"/>
      <c r="BM763" s="4"/>
      <c r="BN763" s="4"/>
      <c r="BO763" s="4"/>
      <c r="BP763" s="4"/>
      <c r="BQ763" s="4"/>
      <c r="BR763" s="4"/>
      <c r="BS763" s="4"/>
      <c r="BT763" s="4"/>
      <c r="BU763" s="4"/>
      <c r="BV763" s="4"/>
      <c r="BW763" s="4"/>
    </row>
    <row r="764" spans="1:75" ht="12.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1"/>
      <c r="AA764" s="52"/>
      <c r="AB764" s="58"/>
      <c r="AC764" s="59"/>
      <c r="AD764" s="58"/>
      <c r="AE764" s="58"/>
      <c r="AF764" s="55"/>
      <c r="AG764" s="4"/>
      <c r="AH764" s="4"/>
      <c r="AI764" s="4"/>
      <c r="AJ764" s="4"/>
      <c r="AK764" s="4"/>
      <c r="AL764" s="4"/>
      <c r="AM764" s="4"/>
      <c r="AN764" s="4"/>
      <c r="AO764" s="4"/>
      <c r="AP764" s="4"/>
      <c r="AQ764" s="4"/>
      <c r="AR764" s="4"/>
      <c r="AS764" s="4"/>
      <c r="AT764" s="4"/>
      <c r="AU764" s="4"/>
      <c r="AV764" s="4"/>
      <c r="AW764" s="4"/>
      <c r="AX764" s="4"/>
      <c r="AY764" s="4"/>
      <c r="AZ764" s="4"/>
      <c r="BA764" s="4"/>
      <c r="BB764" s="4"/>
      <c r="BC764" s="4"/>
      <c r="BD764" s="4"/>
      <c r="BE764" s="4"/>
      <c r="BF764" s="4"/>
      <c r="BG764" s="4"/>
      <c r="BH764" s="4"/>
      <c r="BI764" s="4"/>
      <c r="BJ764" s="4"/>
      <c r="BK764" s="4"/>
      <c r="BL764" s="4"/>
      <c r="BM764" s="4"/>
      <c r="BN764" s="4"/>
      <c r="BO764" s="4"/>
      <c r="BP764" s="4"/>
      <c r="BQ764" s="4"/>
      <c r="BR764" s="4"/>
      <c r="BS764" s="4"/>
      <c r="BT764" s="4"/>
      <c r="BU764" s="4"/>
      <c r="BV764" s="4"/>
      <c r="BW764" s="4"/>
    </row>
    <row r="765" spans="1:75" ht="12.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1"/>
      <c r="AA765" s="52"/>
      <c r="AB765" s="58"/>
      <c r="AC765" s="59"/>
      <c r="AD765" s="58"/>
      <c r="AE765" s="58"/>
      <c r="AF765" s="55"/>
      <c r="AG765" s="4"/>
      <c r="AH765" s="4"/>
      <c r="AI765" s="4"/>
      <c r="AJ765" s="4"/>
      <c r="AK765" s="4"/>
      <c r="AL765" s="4"/>
      <c r="AM765" s="4"/>
      <c r="AN765" s="4"/>
      <c r="AO765" s="4"/>
      <c r="AP765" s="4"/>
      <c r="AQ765" s="4"/>
      <c r="AR765" s="4"/>
      <c r="AS765" s="4"/>
      <c r="AT765" s="4"/>
      <c r="AU765" s="4"/>
      <c r="AV765" s="4"/>
      <c r="AW765" s="4"/>
      <c r="AX765" s="4"/>
      <c r="AY765" s="4"/>
      <c r="AZ765" s="4"/>
      <c r="BA765" s="4"/>
      <c r="BB765" s="4"/>
      <c r="BC765" s="4"/>
      <c r="BD765" s="4"/>
      <c r="BE765" s="4"/>
      <c r="BF765" s="4"/>
      <c r="BG765" s="4"/>
      <c r="BH765" s="4"/>
      <c r="BI765" s="4"/>
      <c r="BJ765" s="4"/>
      <c r="BK765" s="4"/>
      <c r="BL765" s="4"/>
      <c r="BM765" s="4"/>
      <c r="BN765" s="4"/>
      <c r="BO765" s="4"/>
      <c r="BP765" s="4"/>
      <c r="BQ765" s="4"/>
      <c r="BR765" s="4"/>
      <c r="BS765" s="4"/>
      <c r="BT765" s="4"/>
      <c r="BU765" s="4"/>
      <c r="BV765" s="4"/>
      <c r="BW765" s="4"/>
    </row>
    <row r="766" spans="1:75" ht="12.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1"/>
      <c r="AA766" s="52"/>
      <c r="AB766" s="58"/>
      <c r="AC766" s="59"/>
      <c r="AD766" s="58"/>
      <c r="AE766" s="58"/>
      <c r="AF766" s="55"/>
      <c r="AG766" s="4"/>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c r="BF766" s="4"/>
      <c r="BG766" s="4"/>
      <c r="BH766" s="4"/>
      <c r="BI766" s="4"/>
      <c r="BJ766" s="4"/>
      <c r="BK766" s="4"/>
      <c r="BL766" s="4"/>
      <c r="BM766" s="4"/>
      <c r="BN766" s="4"/>
      <c r="BO766" s="4"/>
      <c r="BP766" s="4"/>
      <c r="BQ766" s="4"/>
      <c r="BR766" s="4"/>
      <c r="BS766" s="4"/>
      <c r="BT766" s="4"/>
      <c r="BU766" s="4"/>
      <c r="BV766" s="4"/>
      <c r="BW766" s="4"/>
    </row>
    <row r="767" spans="1:75" ht="12.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1"/>
      <c r="AA767" s="52"/>
      <c r="AB767" s="58"/>
      <c r="AC767" s="59"/>
      <c r="AD767" s="58"/>
      <c r="AE767" s="58"/>
      <c r="AF767" s="55"/>
      <c r="AG767" s="4"/>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c r="BF767" s="4"/>
      <c r="BG767" s="4"/>
      <c r="BH767" s="4"/>
      <c r="BI767" s="4"/>
      <c r="BJ767" s="4"/>
      <c r="BK767" s="4"/>
      <c r="BL767" s="4"/>
      <c r="BM767" s="4"/>
      <c r="BN767" s="4"/>
      <c r="BO767" s="4"/>
      <c r="BP767" s="4"/>
      <c r="BQ767" s="4"/>
      <c r="BR767" s="4"/>
      <c r="BS767" s="4"/>
      <c r="BT767" s="4"/>
      <c r="BU767" s="4"/>
      <c r="BV767" s="4"/>
      <c r="BW767" s="4"/>
    </row>
    <row r="768" spans="1:75" ht="12.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1"/>
      <c r="AA768" s="52"/>
      <c r="AB768" s="58"/>
      <c r="AC768" s="59"/>
      <c r="AD768" s="58"/>
      <c r="AE768" s="58"/>
      <c r="AF768" s="55"/>
      <c r="AG768" s="4"/>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c r="BF768" s="4"/>
      <c r="BG768" s="4"/>
      <c r="BH768" s="4"/>
      <c r="BI768" s="4"/>
      <c r="BJ768" s="4"/>
      <c r="BK768" s="4"/>
      <c r="BL768" s="4"/>
      <c r="BM768" s="4"/>
      <c r="BN768" s="4"/>
      <c r="BO768" s="4"/>
      <c r="BP768" s="4"/>
      <c r="BQ768" s="4"/>
      <c r="BR768" s="4"/>
      <c r="BS768" s="4"/>
      <c r="BT768" s="4"/>
      <c r="BU768" s="4"/>
      <c r="BV768" s="4"/>
      <c r="BW768" s="4"/>
    </row>
    <row r="769" spans="1:75" ht="12.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1"/>
      <c r="AA769" s="52"/>
      <c r="AB769" s="58"/>
      <c r="AC769" s="59"/>
      <c r="AD769" s="58"/>
      <c r="AE769" s="58"/>
      <c r="AF769" s="55"/>
      <c r="AG769" s="4"/>
      <c r="AH769" s="4"/>
      <c r="AI769" s="4"/>
      <c r="AJ769" s="4"/>
      <c r="AK769" s="4"/>
      <c r="AL769" s="4"/>
      <c r="AM769" s="4"/>
      <c r="AN769" s="4"/>
      <c r="AO769" s="4"/>
      <c r="AP769" s="4"/>
      <c r="AQ769" s="4"/>
      <c r="AR769" s="4"/>
      <c r="AS769" s="4"/>
      <c r="AT769" s="4"/>
      <c r="AU769" s="4"/>
      <c r="AV769" s="4"/>
      <c r="AW769" s="4"/>
      <c r="AX769" s="4"/>
      <c r="AY769" s="4"/>
      <c r="AZ769" s="4"/>
      <c r="BA769" s="4"/>
      <c r="BB769" s="4"/>
      <c r="BC769" s="4"/>
      <c r="BD769" s="4"/>
      <c r="BE769" s="4"/>
      <c r="BF769" s="4"/>
      <c r="BG769" s="4"/>
      <c r="BH769" s="4"/>
      <c r="BI769" s="4"/>
      <c r="BJ769" s="4"/>
      <c r="BK769" s="4"/>
      <c r="BL769" s="4"/>
      <c r="BM769" s="4"/>
      <c r="BN769" s="4"/>
      <c r="BO769" s="4"/>
      <c r="BP769" s="4"/>
      <c r="BQ769" s="4"/>
      <c r="BR769" s="4"/>
      <c r="BS769" s="4"/>
      <c r="BT769" s="4"/>
      <c r="BU769" s="4"/>
      <c r="BV769" s="4"/>
      <c r="BW769" s="4"/>
    </row>
    <row r="770" spans="1:75" ht="12.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1"/>
      <c r="AA770" s="52"/>
      <c r="AB770" s="58"/>
      <c r="AC770" s="59"/>
      <c r="AD770" s="58"/>
      <c r="AE770" s="58"/>
      <c r="AF770" s="55"/>
      <c r="AG770" s="4"/>
      <c r="AH770" s="4"/>
      <c r="AI770" s="4"/>
      <c r="AJ770" s="4"/>
      <c r="AK770" s="4"/>
      <c r="AL770" s="4"/>
      <c r="AM770" s="4"/>
      <c r="AN770" s="4"/>
      <c r="AO770" s="4"/>
      <c r="AP770" s="4"/>
      <c r="AQ770" s="4"/>
      <c r="AR770" s="4"/>
      <c r="AS770" s="4"/>
      <c r="AT770" s="4"/>
      <c r="AU770" s="4"/>
      <c r="AV770" s="4"/>
      <c r="AW770" s="4"/>
      <c r="AX770" s="4"/>
      <c r="AY770" s="4"/>
      <c r="AZ770" s="4"/>
      <c r="BA770" s="4"/>
      <c r="BB770" s="4"/>
      <c r="BC770" s="4"/>
      <c r="BD770" s="4"/>
      <c r="BE770" s="4"/>
      <c r="BF770" s="4"/>
      <c r="BG770" s="4"/>
      <c r="BH770" s="4"/>
      <c r="BI770" s="4"/>
      <c r="BJ770" s="4"/>
      <c r="BK770" s="4"/>
      <c r="BL770" s="4"/>
      <c r="BM770" s="4"/>
      <c r="BN770" s="4"/>
      <c r="BO770" s="4"/>
      <c r="BP770" s="4"/>
      <c r="BQ770" s="4"/>
      <c r="BR770" s="4"/>
      <c r="BS770" s="4"/>
      <c r="BT770" s="4"/>
      <c r="BU770" s="4"/>
      <c r="BV770" s="4"/>
      <c r="BW770" s="4"/>
    </row>
    <row r="771" spans="1:75" ht="12.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1"/>
      <c r="AA771" s="52"/>
      <c r="AB771" s="58"/>
      <c r="AC771" s="59"/>
      <c r="AD771" s="58"/>
      <c r="AE771" s="58"/>
      <c r="AF771" s="55"/>
      <c r="AG771" s="4"/>
      <c r="AH771" s="4"/>
      <c r="AI771" s="4"/>
      <c r="AJ771" s="4"/>
      <c r="AK771" s="4"/>
      <c r="AL771" s="4"/>
      <c r="AM771" s="4"/>
      <c r="AN771" s="4"/>
      <c r="AO771" s="4"/>
      <c r="AP771" s="4"/>
      <c r="AQ771" s="4"/>
      <c r="AR771" s="4"/>
      <c r="AS771" s="4"/>
      <c r="AT771" s="4"/>
      <c r="AU771" s="4"/>
      <c r="AV771" s="4"/>
      <c r="AW771" s="4"/>
      <c r="AX771" s="4"/>
      <c r="AY771" s="4"/>
      <c r="AZ771" s="4"/>
      <c r="BA771" s="4"/>
      <c r="BB771" s="4"/>
      <c r="BC771" s="4"/>
      <c r="BD771" s="4"/>
      <c r="BE771" s="4"/>
      <c r="BF771" s="4"/>
      <c r="BG771" s="4"/>
      <c r="BH771" s="4"/>
      <c r="BI771" s="4"/>
      <c r="BJ771" s="4"/>
      <c r="BK771" s="4"/>
      <c r="BL771" s="4"/>
      <c r="BM771" s="4"/>
      <c r="BN771" s="4"/>
      <c r="BO771" s="4"/>
      <c r="BP771" s="4"/>
      <c r="BQ771" s="4"/>
      <c r="BR771" s="4"/>
      <c r="BS771" s="4"/>
      <c r="BT771" s="4"/>
      <c r="BU771" s="4"/>
      <c r="BV771" s="4"/>
      <c r="BW771" s="4"/>
    </row>
    <row r="772" spans="1:75" ht="12.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1"/>
      <c r="AA772" s="52"/>
      <c r="AB772" s="58"/>
      <c r="AC772" s="59"/>
      <c r="AD772" s="58"/>
      <c r="AE772" s="58"/>
      <c r="AF772" s="55"/>
      <c r="AG772" s="4"/>
      <c r="AH772" s="4"/>
      <c r="AI772" s="4"/>
      <c r="AJ772" s="4"/>
      <c r="AK772" s="4"/>
      <c r="AL772" s="4"/>
      <c r="AM772" s="4"/>
      <c r="AN772" s="4"/>
      <c r="AO772" s="4"/>
      <c r="AP772" s="4"/>
      <c r="AQ772" s="4"/>
      <c r="AR772" s="4"/>
      <c r="AS772" s="4"/>
      <c r="AT772" s="4"/>
      <c r="AU772" s="4"/>
      <c r="AV772" s="4"/>
      <c r="AW772" s="4"/>
      <c r="AX772" s="4"/>
      <c r="AY772" s="4"/>
      <c r="AZ772" s="4"/>
      <c r="BA772" s="4"/>
      <c r="BB772" s="4"/>
      <c r="BC772" s="4"/>
      <c r="BD772" s="4"/>
      <c r="BE772" s="4"/>
      <c r="BF772" s="4"/>
      <c r="BG772" s="4"/>
      <c r="BH772" s="4"/>
      <c r="BI772" s="4"/>
      <c r="BJ772" s="4"/>
      <c r="BK772" s="4"/>
      <c r="BL772" s="4"/>
      <c r="BM772" s="4"/>
      <c r="BN772" s="4"/>
      <c r="BO772" s="4"/>
      <c r="BP772" s="4"/>
      <c r="BQ772" s="4"/>
      <c r="BR772" s="4"/>
      <c r="BS772" s="4"/>
      <c r="BT772" s="4"/>
      <c r="BU772" s="4"/>
      <c r="BV772" s="4"/>
      <c r="BW772" s="4"/>
    </row>
    <row r="773" spans="1:75" ht="12.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1"/>
      <c r="AA773" s="52"/>
      <c r="AB773" s="58"/>
      <c r="AC773" s="59"/>
      <c r="AD773" s="58"/>
      <c r="AE773" s="58"/>
      <c r="AF773" s="55"/>
      <c r="AG773" s="4"/>
      <c r="AH773" s="4"/>
      <c r="AI773" s="4"/>
      <c r="AJ773" s="4"/>
      <c r="AK773" s="4"/>
      <c r="AL773" s="4"/>
      <c r="AM773" s="4"/>
      <c r="AN773" s="4"/>
      <c r="AO773" s="4"/>
      <c r="AP773" s="4"/>
      <c r="AQ773" s="4"/>
      <c r="AR773" s="4"/>
      <c r="AS773" s="4"/>
      <c r="AT773" s="4"/>
      <c r="AU773" s="4"/>
      <c r="AV773" s="4"/>
      <c r="AW773" s="4"/>
      <c r="AX773" s="4"/>
      <c r="AY773" s="4"/>
      <c r="AZ773" s="4"/>
      <c r="BA773" s="4"/>
      <c r="BB773" s="4"/>
      <c r="BC773" s="4"/>
      <c r="BD773" s="4"/>
      <c r="BE773" s="4"/>
      <c r="BF773" s="4"/>
      <c r="BG773" s="4"/>
      <c r="BH773" s="4"/>
      <c r="BI773" s="4"/>
      <c r="BJ773" s="4"/>
      <c r="BK773" s="4"/>
      <c r="BL773" s="4"/>
      <c r="BM773" s="4"/>
      <c r="BN773" s="4"/>
      <c r="BO773" s="4"/>
      <c r="BP773" s="4"/>
      <c r="BQ773" s="4"/>
      <c r="BR773" s="4"/>
      <c r="BS773" s="4"/>
      <c r="BT773" s="4"/>
      <c r="BU773" s="4"/>
      <c r="BV773" s="4"/>
      <c r="BW773" s="4"/>
    </row>
    <row r="774" spans="1:75" ht="12.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1"/>
      <c r="AA774" s="52"/>
      <c r="AB774" s="58"/>
      <c r="AC774" s="59"/>
      <c r="AD774" s="58"/>
      <c r="AE774" s="58"/>
      <c r="AF774" s="55"/>
      <c r="AG774" s="4"/>
      <c r="AH774" s="4"/>
      <c r="AI774" s="4"/>
      <c r="AJ774" s="4"/>
      <c r="AK774" s="4"/>
      <c r="AL774" s="4"/>
      <c r="AM774" s="4"/>
      <c r="AN774" s="4"/>
      <c r="AO774" s="4"/>
      <c r="AP774" s="4"/>
      <c r="AQ774" s="4"/>
      <c r="AR774" s="4"/>
      <c r="AS774" s="4"/>
      <c r="AT774" s="4"/>
      <c r="AU774" s="4"/>
      <c r="AV774" s="4"/>
      <c r="AW774" s="4"/>
      <c r="AX774" s="4"/>
      <c r="AY774" s="4"/>
      <c r="AZ774" s="4"/>
      <c r="BA774" s="4"/>
      <c r="BB774" s="4"/>
      <c r="BC774" s="4"/>
      <c r="BD774" s="4"/>
      <c r="BE774" s="4"/>
      <c r="BF774" s="4"/>
      <c r="BG774" s="4"/>
      <c r="BH774" s="4"/>
      <c r="BI774" s="4"/>
      <c r="BJ774" s="4"/>
      <c r="BK774" s="4"/>
      <c r="BL774" s="4"/>
      <c r="BM774" s="4"/>
      <c r="BN774" s="4"/>
      <c r="BO774" s="4"/>
      <c r="BP774" s="4"/>
      <c r="BQ774" s="4"/>
      <c r="BR774" s="4"/>
      <c r="BS774" s="4"/>
      <c r="BT774" s="4"/>
      <c r="BU774" s="4"/>
      <c r="BV774" s="4"/>
      <c r="BW774" s="4"/>
    </row>
    <row r="775" spans="1:75" ht="12.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1"/>
      <c r="AA775" s="52"/>
      <c r="AB775" s="58"/>
      <c r="AC775" s="59"/>
      <c r="AD775" s="58"/>
      <c r="AE775" s="58"/>
      <c r="AF775" s="55"/>
      <c r="AG775" s="4"/>
      <c r="AH775" s="4"/>
      <c r="AI775" s="4"/>
      <c r="AJ775" s="4"/>
      <c r="AK775" s="4"/>
      <c r="AL775" s="4"/>
      <c r="AM775" s="4"/>
      <c r="AN775" s="4"/>
      <c r="AO775" s="4"/>
      <c r="AP775" s="4"/>
      <c r="AQ775" s="4"/>
      <c r="AR775" s="4"/>
      <c r="AS775" s="4"/>
      <c r="AT775" s="4"/>
      <c r="AU775" s="4"/>
      <c r="AV775" s="4"/>
      <c r="AW775" s="4"/>
      <c r="AX775" s="4"/>
      <c r="AY775" s="4"/>
      <c r="AZ775" s="4"/>
      <c r="BA775" s="4"/>
      <c r="BB775" s="4"/>
      <c r="BC775" s="4"/>
      <c r="BD775" s="4"/>
      <c r="BE775" s="4"/>
      <c r="BF775" s="4"/>
      <c r="BG775" s="4"/>
      <c r="BH775" s="4"/>
      <c r="BI775" s="4"/>
      <c r="BJ775" s="4"/>
      <c r="BK775" s="4"/>
      <c r="BL775" s="4"/>
      <c r="BM775" s="4"/>
      <c r="BN775" s="4"/>
      <c r="BO775" s="4"/>
      <c r="BP775" s="4"/>
      <c r="BQ775" s="4"/>
      <c r="BR775" s="4"/>
      <c r="BS775" s="4"/>
      <c r="BT775" s="4"/>
      <c r="BU775" s="4"/>
      <c r="BV775" s="4"/>
      <c r="BW775" s="4"/>
    </row>
    <row r="776" spans="1:75" ht="12.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1"/>
      <c r="AA776" s="52"/>
      <c r="AB776" s="58"/>
      <c r="AC776" s="59"/>
      <c r="AD776" s="58"/>
      <c r="AE776" s="58"/>
      <c r="AF776" s="55"/>
      <c r="AG776" s="4"/>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c r="BF776" s="4"/>
      <c r="BG776" s="4"/>
      <c r="BH776" s="4"/>
      <c r="BI776" s="4"/>
      <c r="BJ776" s="4"/>
      <c r="BK776" s="4"/>
      <c r="BL776" s="4"/>
      <c r="BM776" s="4"/>
      <c r="BN776" s="4"/>
      <c r="BO776" s="4"/>
      <c r="BP776" s="4"/>
      <c r="BQ776" s="4"/>
      <c r="BR776" s="4"/>
      <c r="BS776" s="4"/>
      <c r="BT776" s="4"/>
      <c r="BU776" s="4"/>
      <c r="BV776" s="4"/>
      <c r="BW776" s="4"/>
    </row>
    <row r="777" spans="1:75" ht="12.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1"/>
      <c r="AA777" s="52"/>
      <c r="AB777" s="58"/>
      <c r="AC777" s="59"/>
      <c r="AD777" s="58"/>
      <c r="AE777" s="58"/>
      <c r="AF777" s="55"/>
      <c r="AG777" s="4"/>
      <c r="AH777" s="4"/>
      <c r="AI777" s="4"/>
      <c r="AJ777" s="4"/>
      <c r="AK777" s="4"/>
      <c r="AL777" s="4"/>
      <c r="AM777" s="4"/>
      <c r="AN777" s="4"/>
      <c r="AO777" s="4"/>
      <c r="AP777" s="4"/>
      <c r="AQ777" s="4"/>
      <c r="AR777" s="4"/>
      <c r="AS777" s="4"/>
      <c r="AT777" s="4"/>
      <c r="AU777" s="4"/>
      <c r="AV777" s="4"/>
      <c r="AW777" s="4"/>
      <c r="AX777" s="4"/>
      <c r="AY777" s="4"/>
      <c r="AZ777" s="4"/>
      <c r="BA777" s="4"/>
      <c r="BB777" s="4"/>
      <c r="BC777" s="4"/>
      <c r="BD777" s="4"/>
      <c r="BE777" s="4"/>
      <c r="BF777" s="4"/>
      <c r="BG777" s="4"/>
      <c r="BH777" s="4"/>
      <c r="BI777" s="4"/>
      <c r="BJ777" s="4"/>
      <c r="BK777" s="4"/>
      <c r="BL777" s="4"/>
      <c r="BM777" s="4"/>
      <c r="BN777" s="4"/>
      <c r="BO777" s="4"/>
      <c r="BP777" s="4"/>
      <c r="BQ777" s="4"/>
      <c r="BR777" s="4"/>
      <c r="BS777" s="4"/>
      <c r="BT777" s="4"/>
      <c r="BU777" s="4"/>
      <c r="BV777" s="4"/>
      <c r="BW777" s="4"/>
    </row>
    <row r="778" spans="1:75" ht="12.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1"/>
      <c r="AA778" s="52"/>
      <c r="AB778" s="58"/>
      <c r="AC778" s="59"/>
      <c r="AD778" s="58"/>
      <c r="AE778" s="58"/>
      <c r="AF778" s="55"/>
      <c r="AG778" s="4"/>
      <c r="AH778" s="4"/>
      <c r="AI778" s="4"/>
      <c r="AJ778" s="4"/>
      <c r="AK778" s="4"/>
      <c r="AL778" s="4"/>
      <c r="AM778" s="4"/>
      <c r="AN778" s="4"/>
      <c r="AO778" s="4"/>
      <c r="AP778" s="4"/>
      <c r="AQ778" s="4"/>
      <c r="AR778" s="4"/>
      <c r="AS778" s="4"/>
      <c r="AT778" s="4"/>
      <c r="AU778" s="4"/>
      <c r="AV778" s="4"/>
      <c r="AW778" s="4"/>
      <c r="AX778" s="4"/>
      <c r="AY778" s="4"/>
      <c r="AZ778" s="4"/>
      <c r="BA778" s="4"/>
      <c r="BB778" s="4"/>
      <c r="BC778" s="4"/>
      <c r="BD778" s="4"/>
      <c r="BE778" s="4"/>
      <c r="BF778" s="4"/>
      <c r="BG778" s="4"/>
      <c r="BH778" s="4"/>
      <c r="BI778" s="4"/>
      <c r="BJ778" s="4"/>
      <c r="BK778" s="4"/>
      <c r="BL778" s="4"/>
      <c r="BM778" s="4"/>
      <c r="BN778" s="4"/>
      <c r="BO778" s="4"/>
      <c r="BP778" s="4"/>
      <c r="BQ778" s="4"/>
      <c r="BR778" s="4"/>
      <c r="BS778" s="4"/>
      <c r="BT778" s="4"/>
      <c r="BU778" s="4"/>
      <c r="BV778" s="4"/>
      <c r="BW778" s="4"/>
    </row>
    <row r="779" spans="1:75" ht="12.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1"/>
      <c r="AA779" s="52"/>
      <c r="AB779" s="58"/>
      <c r="AC779" s="59"/>
      <c r="AD779" s="58"/>
      <c r="AE779" s="58"/>
      <c r="AF779" s="55"/>
      <c r="AG779" s="4"/>
      <c r="AH779" s="4"/>
      <c r="AI779" s="4"/>
      <c r="AJ779" s="4"/>
      <c r="AK779" s="4"/>
      <c r="AL779" s="4"/>
      <c r="AM779" s="4"/>
      <c r="AN779" s="4"/>
      <c r="AO779" s="4"/>
      <c r="AP779" s="4"/>
      <c r="AQ779" s="4"/>
      <c r="AR779" s="4"/>
      <c r="AS779" s="4"/>
      <c r="AT779" s="4"/>
      <c r="AU779" s="4"/>
      <c r="AV779" s="4"/>
      <c r="AW779" s="4"/>
      <c r="AX779" s="4"/>
      <c r="AY779" s="4"/>
      <c r="AZ779" s="4"/>
      <c r="BA779" s="4"/>
      <c r="BB779" s="4"/>
      <c r="BC779" s="4"/>
      <c r="BD779" s="4"/>
      <c r="BE779" s="4"/>
      <c r="BF779" s="4"/>
      <c r="BG779" s="4"/>
      <c r="BH779" s="4"/>
      <c r="BI779" s="4"/>
      <c r="BJ779" s="4"/>
      <c r="BK779" s="4"/>
      <c r="BL779" s="4"/>
      <c r="BM779" s="4"/>
      <c r="BN779" s="4"/>
      <c r="BO779" s="4"/>
      <c r="BP779" s="4"/>
      <c r="BQ779" s="4"/>
      <c r="BR779" s="4"/>
      <c r="BS779" s="4"/>
      <c r="BT779" s="4"/>
      <c r="BU779" s="4"/>
      <c r="BV779" s="4"/>
      <c r="BW779" s="4"/>
    </row>
    <row r="780" spans="1:75" ht="12.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1"/>
      <c r="AA780" s="52"/>
      <c r="AB780" s="58"/>
      <c r="AC780" s="59"/>
      <c r="AD780" s="58"/>
      <c r="AE780" s="58"/>
      <c r="AF780" s="55"/>
      <c r="AG780" s="4"/>
      <c r="AH780" s="4"/>
      <c r="AI780" s="4"/>
      <c r="AJ780" s="4"/>
      <c r="AK780" s="4"/>
      <c r="AL780" s="4"/>
      <c r="AM780" s="4"/>
      <c r="AN780" s="4"/>
      <c r="AO780" s="4"/>
      <c r="AP780" s="4"/>
      <c r="AQ780" s="4"/>
      <c r="AR780" s="4"/>
      <c r="AS780" s="4"/>
      <c r="AT780" s="4"/>
      <c r="AU780" s="4"/>
      <c r="AV780" s="4"/>
      <c r="AW780" s="4"/>
      <c r="AX780" s="4"/>
      <c r="AY780" s="4"/>
      <c r="AZ780" s="4"/>
      <c r="BA780" s="4"/>
      <c r="BB780" s="4"/>
      <c r="BC780" s="4"/>
      <c r="BD780" s="4"/>
      <c r="BE780" s="4"/>
      <c r="BF780" s="4"/>
      <c r="BG780" s="4"/>
      <c r="BH780" s="4"/>
      <c r="BI780" s="4"/>
      <c r="BJ780" s="4"/>
      <c r="BK780" s="4"/>
      <c r="BL780" s="4"/>
      <c r="BM780" s="4"/>
      <c r="BN780" s="4"/>
      <c r="BO780" s="4"/>
      <c r="BP780" s="4"/>
      <c r="BQ780" s="4"/>
      <c r="BR780" s="4"/>
      <c r="BS780" s="4"/>
      <c r="BT780" s="4"/>
      <c r="BU780" s="4"/>
      <c r="BV780" s="4"/>
      <c r="BW780" s="4"/>
    </row>
    <row r="781" spans="1:75" ht="12.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1"/>
      <c r="AA781" s="52"/>
      <c r="AB781" s="58"/>
      <c r="AC781" s="59"/>
      <c r="AD781" s="58"/>
      <c r="AE781" s="58"/>
      <c r="AF781" s="55"/>
      <c r="AG781" s="4"/>
      <c r="AH781" s="4"/>
      <c r="AI781" s="4"/>
      <c r="AJ781" s="4"/>
      <c r="AK781" s="4"/>
      <c r="AL781" s="4"/>
      <c r="AM781" s="4"/>
      <c r="AN781" s="4"/>
      <c r="AO781" s="4"/>
      <c r="AP781" s="4"/>
      <c r="AQ781" s="4"/>
      <c r="AR781" s="4"/>
      <c r="AS781" s="4"/>
      <c r="AT781" s="4"/>
      <c r="AU781" s="4"/>
      <c r="AV781" s="4"/>
      <c r="AW781" s="4"/>
      <c r="AX781" s="4"/>
      <c r="AY781" s="4"/>
      <c r="AZ781" s="4"/>
      <c r="BA781" s="4"/>
      <c r="BB781" s="4"/>
      <c r="BC781" s="4"/>
      <c r="BD781" s="4"/>
      <c r="BE781" s="4"/>
      <c r="BF781" s="4"/>
      <c r="BG781" s="4"/>
      <c r="BH781" s="4"/>
      <c r="BI781" s="4"/>
      <c r="BJ781" s="4"/>
      <c r="BK781" s="4"/>
      <c r="BL781" s="4"/>
      <c r="BM781" s="4"/>
      <c r="BN781" s="4"/>
      <c r="BO781" s="4"/>
      <c r="BP781" s="4"/>
      <c r="BQ781" s="4"/>
      <c r="BR781" s="4"/>
      <c r="BS781" s="4"/>
      <c r="BT781" s="4"/>
      <c r="BU781" s="4"/>
      <c r="BV781" s="4"/>
      <c r="BW781" s="4"/>
    </row>
    <row r="782" spans="1:75" ht="12.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1"/>
      <c r="AA782" s="52"/>
      <c r="AB782" s="58"/>
      <c r="AC782" s="59"/>
      <c r="AD782" s="58"/>
      <c r="AE782" s="58"/>
      <c r="AF782" s="55"/>
      <c r="AG782" s="4"/>
      <c r="AH782" s="4"/>
      <c r="AI782" s="4"/>
      <c r="AJ782" s="4"/>
      <c r="AK782" s="4"/>
      <c r="AL782" s="4"/>
      <c r="AM782" s="4"/>
      <c r="AN782" s="4"/>
      <c r="AO782" s="4"/>
      <c r="AP782" s="4"/>
      <c r="AQ782" s="4"/>
      <c r="AR782" s="4"/>
      <c r="AS782" s="4"/>
      <c r="AT782" s="4"/>
      <c r="AU782" s="4"/>
      <c r="AV782" s="4"/>
      <c r="AW782" s="4"/>
      <c r="AX782" s="4"/>
      <c r="AY782" s="4"/>
      <c r="AZ782" s="4"/>
      <c r="BA782" s="4"/>
      <c r="BB782" s="4"/>
      <c r="BC782" s="4"/>
      <c r="BD782" s="4"/>
      <c r="BE782" s="4"/>
      <c r="BF782" s="4"/>
      <c r="BG782" s="4"/>
      <c r="BH782" s="4"/>
      <c r="BI782" s="4"/>
      <c r="BJ782" s="4"/>
      <c r="BK782" s="4"/>
      <c r="BL782" s="4"/>
      <c r="BM782" s="4"/>
      <c r="BN782" s="4"/>
      <c r="BO782" s="4"/>
      <c r="BP782" s="4"/>
      <c r="BQ782" s="4"/>
      <c r="BR782" s="4"/>
      <c r="BS782" s="4"/>
      <c r="BT782" s="4"/>
      <c r="BU782" s="4"/>
      <c r="BV782" s="4"/>
      <c r="BW782" s="4"/>
    </row>
    <row r="783" spans="1:75" ht="12.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1"/>
      <c r="AA783" s="52"/>
      <c r="AB783" s="58"/>
      <c r="AC783" s="59"/>
      <c r="AD783" s="58"/>
      <c r="AE783" s="58"/>
      <c r="AF783" s="55"/>
      <c r="AG783" s="4"/>
      <c r="AH783" s="4"/>
      <c r="AI783" s="4"/>
      <c r="AJ783" s="4"/>
      <c r="AK783" s="4"/>
      <c r="AL783" s="4"/>
      <c r="AM783" s="4"/>
      <c r="AN783" s="4"/>
      <c r="AO783" s="4"/>
      <c r="AP783" s="4"/>
      <c r="AQ783" s="4"/>
      <c r="AR783" s="4"/>
      <c r="AS783" s="4"/>
      <c r="AT783" s="4"/>
      <c r="AU783" s="4"/>
      <c r="AV783" s="4"/>
      <c r="AW783" s="4"/>
      <c r="AX783" s="4"/>
      <c r="AY783" s="4"/>
      <c r="AZ783" s="4"/>
      <c r="BA783" s="4"/>
      <c r="BB783" s="4"/>
      <c r="BC783" s="4"/>
      <c r="BD783" s="4"/>
      <c r="BE783" s="4"/>
      <c r="BF783" s="4"/>
      <c r="BG783" s="4"/>
      <c r="BH783" s="4"/>
      <c r="BI783" s="4"/>
      <c r="BJ783" s="4"/>
      <c r="BK783" s="4"/>
      <c r="BL783" s="4"/>
      <c r="BM783" s="4"/>
      <c r="BN783" s="4"/>
      <c r="BO783" s="4"/>
      <c r="BP783" s="4"/>
      <c r="BQ783" s="4"/>
      <c r="BR783" s="4"/>
      <c r="BS783" s="4"/>
      <c r="BT783" s="4"/>
      <c r="BU783" s="4"/>
      <c r="BV783" s="4"/>
      <c r="BW783" s="4"/>
    </row>
    <row r="784" spans="1:75" ht="12.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1"/>
      <c r="AA784" s="52"/>
      <c r="AB784" s="58"/>
      <c r="AC784" s="59"/>
      <c r="AD784" s="58"/>
      <c r="AE784" s="58"/>
      <c r="AF784" s="55"/>
      <c r="AG784" s="4"/>
      <c r="AH784" s="4"/>
      <c r="AI784" s="4"/>
      <c r="AJ784" s="4"/>
      <c r="AK784" s="4"/>
      <c r="AL784" s="4"/>
      <c r="AM784" s="4"/>
      <c r="AN784" s="4"/>
      <c r="AO784" s="4"/>
      <c r="AP784" s="4"/>
      <c r="AQ784" s="4"/>
      <c r="AR784" s="4"/>
      <c r="AS784" s="4"/>
      <c r="AT784" s="4"/>
      <c r="AU784" s="4"/>
      <c r="AV784" s="4"/>
      <c r="AW784" s="4"/>
      <c r="AX784" s="4"/>
      <c r="AY784" s="4"/>
      <c r="AZ784" s="4"/>
      <c r="BA784" s="4"/>
      <c r="BB784" s="4"/>
      <c r="BC784" s="4"/>
      <c r="BD784" s="4"/>
      <c r="BE784" s="4"/>
      <c r="BF784" s="4"/>
      <c r="BG784" s="4"/>
      <c r="BH784" s="4"/>
      <c r="BI784" s="4"/>
      <c r="BJ784" s="4"/>
      <c r="BK784" s="4"/>
      <c r="BL784" s="4"/>
      <c r="BM784" s="4"/>
      <c r="BN784" s="4"/>
      <c r="BO784" s="4"/>
      <c r="BP784" s="4"/>
      <c r="BQ784" s="4"/>
      <c r="BR784" s="4"/>
      <c r="BS784" s="4"/>
      <c r="BT784" s="4"/>
      <c r="BU784" s="4"/>
      <c r="BV784" s="4"/>
      <c r="BW784" s="4"/>
    </row>
    <row r="785" spans="1:75" ht="12.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1"/>
      <c r="AA785" s="52"/>
      <c r="AB785" s="58"/>
      <c r="AC785" s="59"/>
      <c r="AD785" s="58"/>
      <c r="AE785" s="58"/>
      <c r="AF785" s="55"/>
      <c r="AG785" s="4"/>
      <c r="AH785" s="4"/>
      <c r="AI785" s="4"/>
      <c r="AJ785" s="4"/>
      <c r="AK785" s="4"/>
      <c r="AL785" s="4"/>
      <c r="AM785" s="4"/>
      <c r="AN785" s="4"/>
      <c r="AO785" s="4"/>
      <c r="AP785" s="4"/>
      <c r="AQ785" s="4"/>
      <c r="AR785" s="4"/>
      <c r="AS785" s="4"/>
      <c r="AT785" s="4"/>
      <c r="AU785" s="4"/>
      <c r="AV785" s="4"/>
      <c r="AW785" s="4"/>
      <c r="AX785" s="4"/>
      <c r="AY785" s="4"/>
      <c r="AZ785" s="4"/>
      <c r="BA785" s="4"/>
      <c r="BB785" s="4"/>
      <c r="BC785" s="4"/>
      <c r="BD785" s="4"/>
      <c r="BE785" s="4"/>
      <c r="BF785" s="4"/>
      <c r="BG785" s="4"/>
      <c r="BH785" s="4"/>
      <c r="BI785" s="4"/>
      <c r="BJ785" s="4"/>
      <c r="BK785" s="4"/>
      <c r="BL785" s="4"/>
      <c r="BM785" s="4"/>
      <c r="BN785" s="4"/>
      <c r="BO785" s="4"/>
      <c r="BP785" s="4"/>
      <c r="BQ785" s="4"/>
      <c r="BR785" s="4"/>
      <c r="BS785" s="4"/>
      <c r="BT785" s="4"/>
      <c r="BU785" s="4"/>
      <c r="BV785" s="4"/>
      <c r="BW785" s="4"/>
    </row>
    <row r="786" spans="1:75" ht="12.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1"/>
      <c r="AA786" s="52"/>
      <c r="AB786" s="58"/>
      <c r="AC786" s="59"/>
      <c r="AD786" s="58"/>
      <c r="AE786" s="58"/>
      <c r="AF786" s="55"/>
      <c r="AG786" s="4"/>
      <c r="AH786" s="4"/>
      <c r="AI786" s="4"/>
      <c r="AJ786" s="4"/>
      <c r="AK786" s="4"/>
      <c r="AL786" s="4"/>
      <c r="AM786" s="4"/>
      <c r="AN786" s="4"/>
      <c r="AO786" s="4"/>
      <c r="AP786" s="4"/>
      <c r="AQ786" s="4"/>
      <c r="AR786" s="4"/>
      <c r="AS786" s="4"/>
      <c r="AT786" s="4"/>
      <c r="AU786" s="4"/>
      <c r="AV786" s="4"/>
      <c r="AW786" s="4"/>
      <c r="AX786" s="4"/>
      <c r="AY786" s="4"/>
      <c r="AZ786" s="4"/>
      <c r="BA786" s="4"/>
      <c r="BB786" s="4"/>
      <c r="BC786" s="4"/>
      <c r="BD786" s="4"/>
      <c r="BE786" s="4"/>
      <c r="BF786" s="4"/>
      <c r="BG786" s="4"/>
      <c r="BH786" s="4"/>
      <c r="BI786" s="4"/>
      <c r="BJ786" s="4"/>
      <c r="BK786" s="4"/>
      <c r="BL786" s="4"/>
      <c r="BM786" s="4"/>
      <c r="BN786" s="4"/>
      <c r="BO786" s="4"/>
      <c r="BP786" s="4"/>
      <c r="BQ786" s="4"/>
      <c r="BR786" s="4"/>
      <c r="BS786" s="4"/>
      <c r="BT786" s="4"/>
      <c r="BU786" s="4"/>
      <c r="BV786" s="4"/>
      <c r="BW786" s="4"/>
    </row>
    <row r="787" spans="1:75" ht="12.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1"/>
      <c r="AA787" s="52"/>
      <c r="AB787" s="58"/>
      <c r="AC787" s="59"/>
      <c r="AD787" s="58"/>
      <c r="AE787" s="58"/>
      <c r="AF787" s="55"/>
      <c r="AG787" s="4"/>
      <c r="AH787" s="4"/>
      <c r="AI787" s="4"/>
      <c r="AJ787" s="4"/>
      <c r="AK787" s="4"/>
      <c r="AL787" s="4"/>
      <c r="AM787" s="4"/>
      <c r="AN787" s="4"/>
      <c r="AO787" s="4"/>
      <c r="AP787" s="4"/>
      <c r="AQ787" s="4"/>
      <c r="AR787" s="4"/>
      <c r="AS787" s="4"/>
      <c r="AT787" s="4"/>
      <c r="AU787" s="4"/>
      <c r="AV787" s="4"/>
      <c r="AW787" s="4"/>
      <c r="AX787" s="4"/>
      <c r="AY787" s="4"/>
      <c r="AZ787" s="4"/>
      <c r="BA787" s="4"/>
      <c r="BB787" s="4"/>
      <c r="BC787" s="4"/>
      <c r="BD787" s="4"/>
      <c r="BE787" s="4"/>
      <c r="BF787" s="4"/>
      <c r="BG787" s="4"/>
      <c r="BH787" s="4"/>
      <c r="BI787" s="4"/>
      <c r="BJ787" s="4"/>
      <c r="BK787" s="4"/>
      <c r="BL787" s="4"/>
      <c r="BM787" s="4"/>
      <c r="BN787" s="4"/>
      <c r="BO787" s="4"/>
      <c r="BP787" s="4"/>
      <c r="BQ787" s="4"/>
      <c r="BR787" s="4"/>
      <c r="BS787" s="4"/>
      <c r="BT787" s="4"/>
      <c r="BU787" s="4"/>
      <c r="BV787" s="4"/>
      <c r="BW787" s="4"/>
    </row>
    <row r="788" spans="1:75" ht="12.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1"/>
      <c r="AA788" s="52"/>
      <c r="AB788" s="58"/>
      <c r="AC788" s="59"/>
      <c r="AD788" s="58"/>
      <c r="AE788" s="58"/>
      <c r="AF788" s="55"/>
      <c r="AG788" s="4"/>
      <c r="AH788" s="4"/>
      <c r="AI788" s="4"/>
      <c r="AJ788" s="4"/>
      <c r="AK788" s="4"/>
      <c r="AL788" s="4"/>
      <c r="AM788" s="4"/>
      <c r="AN788" s="4"/>
      <c r="AO788" s="4"/>
      <c r="AP788" s="4"/>
      <c r="AQ788" s="4"/>
      <c r="AR788" s="4"/>
      <c r="AS788" s="4"/>
      <c r="AT788" s="4"/>
      <c r="AU788" s="4"/>
      <c r="AV788" s="4"/>
      <c r="AW788" s="4"/>
      <c r="AX788" s="4"/>
      <c r="AY788" s="4"/>
      <c r="AZ788" s="4"/>
      <c r="BA788" s="4"/>
      <c r="BB788" s="4"/>
      <c r="BC788" s="4"/>
      <c r="BD788" s="4"/>
      <c r="BE788" s="4"/>
      <c r="BF788" s="4"/>
      <c r="BG788" s="4"/>
      <c r="BH788" s="4"/>
      <c r="BI788" s="4"/>
      <c r="BJ788" s="4"/>
      <c r="BK788" s="4"/>
      <c r="BL788" s="4"/>
      <c r="BM788" s="4"/>
      <c r="BN788" s="4"/>
      <c r="BO788" s="4"/>
      <c r="BP788" s="4"/>
      <c r="BQ788" s="4"/>
      <c r="BR788" s="4"/>
      <c r="BS788" s="4"/>
      <c r="BT788" s="4"/>
      <c r="BU788" s="4"/>
      <c r="BV788" s="4"/>
      <c r="BW788" s="4"/>
    </row>
    <row r="789" spans="1:75" ht="12.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1"/>
      <c r="AA789" s="52"/>
      <c r="AB789" s="58"/>
      <c r="AC789" s="59"/>
      <c r="AD789" s="58"/>
      <c r="AE789" s="58"/>
      <c r="AF789" s="55"/>
      <c r="AG789" s="4"/>
      <c r="AH789" s="4"/>
      <c r="AI789" s="4"/>
      <c r="AJ789" s="4"/>
      <c r="AK789" s="4"/>
      <c r="AL789" s="4"/>
      <c r="AM789" s="4"/>
      <c r="AN789" s="4"/>
      <c r="AO789" s="4"/>
      <c r="AP789" s="4"/>
      <c r="AQ789" s="4"/>
      <c r="AR789" s="4"/>
      <c r="AS789" s="4"/>
      <c r="AT789" s="4"/>
      <c r="AU789" s="4"/>
      <c r="AV789" s="4"/>
      <c r="AW789" s="4"/>
      <c r="AX789" s="4"/>
      <c r="AY789" s="4"/>
      <c r="AZ789" s="4"/>
      <c r="BA789" s="4"/>
      <c r="BB789" s="4"/>
      <c r="BC789" s="4"/>
      <c r="BD789" s="4"/>
      <c r="BE789" s="4"/>
      <c r="BF789" s="4"/>
      <c r="BG789" s="4"/>
      <c r="BH789" s="4"/>
      <c r="BI789" s="4"/>
      <c r="BJ789" s="4"/>
      <c r="BK789" s="4"/>
      <c r="BL789" s="4"/>
      <c r="BM789" s="4"/>
      <c r="BN789" s="4"/>
      <c r="BO789" s="4"/>
      <c r="BP789" s="4"/>
      <c r="BQ789" s="4"/>
      <c r="BR789" s="4"/>
      <c r="BS789" s="4"/>
      <c r="BT789" s="4"/>
      <c r="BU789" s="4"/>
      <c r="BV789" s="4"/>
      <c r="BW789" s="4"/>
    </row>
    <row r="790" spans="1:75" ht="12.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1"/>
      <c r="AA790" s="52"/>
      <c r="AB790" s="58"/>
      <c r="AC790" s="59"/>
      <c r="AD790" s="58"/>
      <c r="AE790" s="58"/>
      <c r="AF790" s="55"/>
      <c r="AG790" s="4"/>
      <c r="AH790" s="4"/>
      <c r="AI790" s="4"/>
      <c r="AJ790" s="4"/>
      <c r="AK790" s="4"/>
      <c r="AL790" s="4"/>
      <c r="AM790" s="4"/>
      <c r="AN790" s="4"/>
      <c r="AO790" s="4"/>
      <c r="AP790" s="4"/>
      <c r="AQ790" s="4"/>
      <c r="AR790" s="4"/>
      <c r="AS790" s="4"/>
      <c r="AT790" s="4"/>
      <c r="AU790" s="4"/>
      <c r="AV790" s="4"/>
      <c r="AW790" s="4"/>
      <c r="AX790" s="4"/>
      <c r="AY790" s="4"/>
      <c r="AZ790" s="4"/>
      <c r="BA790" s="4"/>
      <c r="BB790" s="4"/>
      <c r="BC790" s="4"/>
      <c r="BD790" s="4"/>
      <c r="BE790" s="4"/>
      <c r="BF790" s="4"/>
      <c r="BG790" s="4"/>
      <c r="BH790" s="4"/>
      <c r="BI790" s="4"/>
      <c r="BJ790" s="4"/>
      <c r="BK790" s="4"/>
      <c r="BL790" s="4"/>
      <c r="BM790" s="4"/>
      <c r="BN790" s="4"/>
      <c r="BO790" s="4"/>
      <c r="BP790" s="4"/>
      <c r="BQ790" s="4"/>
      <c r="BR790" s="4"/>
      <c r="BS790" s="4"/>
      <c r="BT790" s="4"/>
      <c r="BU790" s="4"/>
      <c r="BV790" s="4"/>
      <c r="BW790" s="4"/>
    </row>
    <row r="791" spans="1:75" ht="12.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1"/>
      <c r="AA791" s="52"/>
      <c r="AB791" s="58"/>
      <c r="AC791" s="59"/>
      <c r="AD791" s="58"/>
      <c r="AE791" s="58"/>
      <c r="AF791" s="55"/>
      <c r="AG791" s="4"/>
      <c r="AH791" s="4"/>
      <c r="AI791" s="4"/>
      <c r="AJ791" s="4"/>
      <c r="AK791" s="4"/>
      <c r="AL791" s="4"/>
      <c r="AM791" s="4"/>
      <c r="AN791" s="4"/>
      <c r="AO791" s="4"/>
      <c r="AP791" s="4"/>
      <c r="AQ791" s="4"/>
      <c r="AR791" s="4"/>
      <c r="AS791" s="4"/>
      <c r="AT791" s="4"/>
      <c r="AU791" s="4"/>
      <c r="AV791" s="4"/>
      <c r="AW791" s="4"/>
      <c r="AX791" s="4"/>
      <c r="AY791" s="4"/>
      <c r="AZ791" s="4"/>
      <c r="BA791" s="4"/>
      <c r="BB791" s="4"/>
      <c r="BC791" s="4"/>
      <c r="BD791" s="4"/>
      <c r="BE791" s="4"/>
      <c r="BF791" s="4"/>
      <c r="BG791" s="4"/>
      <c r="BH791" s="4"/>
      <c r="BI791" s="4"/>
      <c r="BJ791" s="4"/>
      <c r="BK791" s="4"/>
      <c r="BL791" s="4"/>
      <c r="BM791" s="4"/>
      <c r="BN791" s="4"/>
      <c r="BO791" s="4"/>
      <c r="BP791" s="4"/>
      <c r="BQ791" s="4"/>
      <c r="BR791" s="4"/>
      <c r="BS791" s="4"/>
      <c r="BT791" s="4"/>
      <c r="BU791" s="4"/>
      <c r="BV791" s="4"/>
      <c r="BW791" s="4"/>
    </row>
    <row r="792" spans="1:75" ht="12.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1"/>
      <c r="AA792" s="52"/>
      <c r="AB792" s="58"/>
      <c r="AC792" s="59"/>
      <c r="AD792" s="58"/>
      <c r="AE792" s="58"/>
      <c r="AF792" s="55"/>
      <c r="AG792" s="4"/>
      <c r="AH792" s="4"/>
      <c r="AI792" s="4"/>
      <c r="AJ792" s="4"/>
      <c r="AK792" s="4"/>
      <c r="AL792" s="4"/>
      <c r="AM792" s="4"/>
      <c r="AN792" s="4"/>
      <c r="AO792" s="4"/>
      <c r="AP792" s="4"/>
      <c r="AQ792" s="4"/>
      <c r="AR792" s="4"/>
      <c r="AS792" s="4"/>
      <c r="AT792" s="4"/>
      <c r="AU792" s="4"/>
      <c r="AV792" s="4"/>
      <c r="AW792" s="4"/>
      <c r="AX792" s="4"/>
      <c r="AY792" s="4"/>
      <c r="AZ792" s="4"/>
      <c r="BA792" s="4"/>
      <c r="BB792" s="4"/>
      <c r="BC792" s="4"/>
      <c r="BD792" s="4"/>
      <c r="BE792" s="4"/>
      <c r="BF792" s="4"/>
      <c r="BG792" s="4"/>
      <c r="BH792" s="4"/>
      <c r="BI792" s="4"/>
      <c r="BJ792" s="4"/>
      <c r="BK792" s="4"/>
      <c r="BL792" s="4"/>
      <c r="BM792" s="4"/>
      <c r="BN792" s="4"/>
      <c r="BO792" s="4"/>
      <c r="BP792" s="4"/>
      <c r="BQ792" s="4"/>
      <c r="BR792" s="4"/>
      <c r="BS792" s="4"/>
      <c r="BT792" s="4"/>
      <c r="BU792" s="4"/>
      <c r="BV792" s="4"/>
      <c r="BW792" s="4"/>
    </row>
    <row r="793" spans="1:75" ht="12.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1"/>
      <c r="AA793" s="52"/>
      <c r="AB793" s="58"/>
      <c r="AC793" s="59"/>
      <c r="AD793" s="58"/>
      <c r="AE793" s="58"/>
      <c r="AF793" s="55"/>
      <c r="AG793" s="4"/>
      <c r="AH793" s="4"/>
      <c r="AI793" s="4"/>
      <c r="AJ793" s="4"/>
      <c r="AK793" s="4"/>
      <c r="AL793" s="4"/>
      <c r="AM793" s="4"/>
      <c r="AN793" s="4"/>
      <c r="AO793" s="4"/>
      <c r="AP793" s="4"/>
      <c r="AQ793" s="4"/>
      <c r="AR793" s="4"/>
      <c r="AS793" s="4"/>
      <c r="AT793" s="4"/>
      <c r="AU793" s="4"/>
      <c r="AV793" s="4"/>
      <c r="AW793" s="4"/>
      <c r="AX793" s="4"/>
      <c r="AY793" s="4"/>
      <c r="AZ793" s="4"/>
      <c r="BA793" s="4"/>
      <c r="BB793" s="4"/>
      <c r="BC793" s="4"/>
      <c r="BD793" s="4"/>
      <c r="BE793" s="4"/>
      <c r="BF793" s="4"/>
      <c r="BG793" s="4"/>
      <c r="BH793" s="4"/>
      <c r="BI793" s="4"/>
      <c r="BJ793" s="4"/>
      <c r="BK793" s="4"/>
      <c r="BL793" s="4"/>
      <c r="BM793" s="4"/>
      <c r="BN793" s="4"/>
      <c r="BO793" s="4"/>
      <c r="BP793" s="4"/>
      <c r="BQ793" s="4"/>
      <c r="BR793" s="4"/>
      <c r="BS793" s="4"/>
      <c r="BT793" s="4"/>
      <c r="BU793" s="4"/>
      <c r="BV793" s="4"/>
      <c r="BW793" s="4"/>
    </row>
    <row r="794" spans="1:75" ht="12.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1"/>
      <c r="AA794" s="52"/>
      <c r="AB794" s="58"/>
      <c r="AC794" s="59"/>
      <c r="AD794" s="58"/>
      <c r="AE794" s="58"/>
      <c r="AF794" s="55"/>
      <c r="AG794" s="4"/>
      <c r="AH794" s="4"/>
      <c r="AI794" s="4"/>
      <c r="AJ794" s="4"/>
      <c r="AK794" s="4"/>
      <c r="AL794" s="4"/>
      <c r="AM794" s="4"/>
      <c r="AN794" s="4"/>
      <c r="AO794" s="4"/>
      <c r="AP794" s="4"/>
      <c r="AQ794" s="4"/>
      <c r="AR794" s="4"/>
      <c r="AS794" s="4"/>
      <c r="AT794" s="4"/>
      <c r="AU794" s="4"/>
      <c r="AV794" s="4"/>
      <c r="AW794" s="4"/>
      <c r="AX794" s="4"/>
      <c r="AY794" s="4"/>
      <c r="AZ794" s="4"/>
      <c r="BA794" s="4"/>
      <c r="BB794" s="4"/>
      <c r="BC794" s="4"/>
      <c r="BD794" s="4"/>
      <c r="BE794" s="4"/>
      <c r="BF794" s="4"/>
      <c r="BG794" s="4"/>
      <c r="BH794" s="4"/>
      <c r="BI794" s="4"/>
      <c r="BJ794" s="4"/>
      <c r="BK794" s="4"/>
      <c r="BL794" s="4"/>
      <c r="BM794" s="4"/>
      <c r="BN794" s="4"/>
      <c r="BO794" s="4"/>
      <c r="BP794" s="4"/>
      <c r="BQ794" s="4"/>
      <c r="BR794" s="4"/>
      <c r="BS794" s="4"/>
      <c r="BT794" s="4"/>
      <c r="BU794" s="4"/>
      <c r="BV794" s="4"/>
      <c r="BW794" s="4"/>
    </row>
    <row r="795" spans="1:75" ht="12.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1"/>
      <c r="AA795" s="52"/>
      <c r="AB795" s="58"/>
      <c r="AC795" s="59"/>
      <c r="AD795" s="58"/>
      <c r="AE795" s="58"/>
      <c r="AF795" s="55"/>
      <c r="AG795" s="4"/>
      <c r="AH795" s="4"/>
      <c r="AI795" s="4"/>
      <c r="AJ795" s="4"/>
      <c r="AK795" s="4"/>
      <c r="AL795" s="4"/>
      <c r="AM795" s="4"/>
      <c r="AN795" s="4"/>
      <c r="AO795" s="4"/>
      <c r="AP795" s="4"/>
      <c r="AQ795" s="4"/>
      <c r="AR795" s="4"/>
      <c r="AS795" s="4"/>
      <c r="AT795" s="4"/>
      <c r="AU795" s="4"/>
      <c r="AV795" s="4"/>
      <c r="AW795" s="4"/>
      <c r="AX795" s="4"/>
      <c r="AY795" s="4"/>
      <c r="AZ795" s="4"/>
      <c r="BA795" s="4"/>
      <c r="BB795" s="4"/>
      <c r="BC795" s="4"/>
      <c r="BD795" s="4"/>
      <c r="BE795" s="4"/>
      <c r="BF795" s="4"/>
      <c r="BG795" s="4"/>
      <c r="BH795" s="4"/>
      <c r="BI795" s="4"/>
      <c r="BJ795" s="4"/>
      <c r="BK795" s="4"/>
      <c r="BL795" s="4"/>
      <c r="BM795" s="4"/>
      <c r="BN795" s="4"/>
      <c r="BO795" s="4"/>
      <c r="BP795" s="4"/>
      <c r="BQ795" s="4"/>
      <c r="BR795" s="4"/>
      <c r="BS795" s="4"/>
      <c r="BT795" s="4"/>
      <c r="BU795" s="4"/>
      <c r="BV795" s="4"/>
      <c r="BW795" s="4"/>
    </row>
    <row r="796" spans="1:75" ht="12.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1"/>
      <c r="AA796" s="52"/>
      <c r="AB796" s="58"/>
      <c r="AC796" s="59"/>
      <c r="AD796" s="58"/>
      <c r="AE796" s="58"/>
      <c r="AF796" s="55"/>
      <c r="AG796" s="4"/>
      <c r="AH796" s="4"/>
      <c r="AI796" s="4"/>
      <c r="AJ796" s="4"/>
      <c r="AK796" s="4"/>
      <c r="AL796" s="4"/>
      <c r="AM796" s="4"/>
      <c r="AN796" s="4"/>
      <c r="AO796" s="4"/>
      <c r="AP796" s="4"/>
      <c r="AQ796" s="4"/>
      <c r="AR796" s="4"/>
      <c r="AS796" s="4"/>
      <c r="AT796" s="4"/>
      <c r="AU796" s="4"/>
      <c r="AV796" s="4"/>
      <c r="AW796" s="4"/>
      <c r="AX796" s="4"/>
      <c r="AY796" s="4"/>
      <c r="AZ796" s="4"/>
      <c r="BA796" s="4"/>
      <c r="BB796" s="4"/>
      <c r="BC796" s="4"/>
      <c r="BD796" s="4"/>
      <c r="BE796" s="4"/>
      <c r="BF796" s="4"/>
      <c r="BG796" s="4"/>
      <c r="BH796" s="4"/>
      <c r="BI796" s="4"/>
      <c r="BJ796" s="4"/>
      <c r="BK796" s="4"/>
      <c r="BL796" s="4"/>
      <c r="BM796" s="4"/>
      <c r="BN796" s="4"/>
      <c r="BO796" s="4"/>
      <c r="BP796" s="4"/>
      <c r="BQ796" s="4"/>
      <c r="BR796" s="4"/>
      <c r="BS796" s="4"/>
      <c r="BT796" s="4"/>
      <c r="BU796" s="4"/>
      <c r="BV796" s="4"/>
      <c r="BW796" s="4"/>
    </row>
    <row r="797" spans="1:75" ht="12.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1"/>
      <c r="AA797" s="52"/>
      <c r="AB797" s="58"/>
      <c r="AC797" s="59"/>
      <c r="AD797" s="58"/>
      <c r="AE797" s="58"/>
      <c r="AF797" s="55"/>
      <c r="AG797" s="4"/>
      <c r="AH797" s="4"/>
      <c r="AI797" s="4"/>
      <c r="AJ797" s="4"/>
      <c r="AK797" s="4"/>
      <c r="AL797" s="4"/>
      <c r="AM797" s="4"/>
      <c r="AN797" s="4"/>
      <c r="AO797" s="4"/>
      <c r="AP797" s="4"/>
      <c r="AQ797" s="4"/>
      <c r="AR797" s="4"/>
      <c r="AS797" s="4"/>
      <c r="AT797" s="4"/>
      <c r="AU797" s="4"/>
      <c r="AV797" s="4"/>
      <c r="AW797" s="4"/>
      <c r="AX797" s="4"/>
      <c r="AY797" s="4"/>
      <c r="AZ797" s="4"/>
      <c r="BA797" s="4"/>
      <c r="BB797" s="4"/>
      <c r="BC797" s="4"/>
      <c r="BD797" s="4"/>
      <c r="BE797" s="4"/>
      <c r="BF797" s="4"/>
      <c r="BG797" s="4"/>
      <c r="BH797" s="4"/>
      <c r="BI797" s="4"/>
      <c r="BJ797" s="4"/>
      <c r="BK797" s="4"/>
      <c r="BL797" s="4"/>
      <c r="BM797" s="4"/>
      <c r="BN797" s="4"/>
      <c r="BO797" s="4"/>
      <c r="BP797" s="4"/>
      <c r="BQ797" s="4"/>
      <c r="BR797" s="4"/>
      <c r="BS797" s="4"/>
      <c r="BT797" s="4"/>
      <c r="BU797" s="4"/>
      <c r="BV797" s="4"/>
      <c r="BW797" s="4"/>
    </row>
    <row r="798" spans="1:75" ht="12.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1"/>
      <c r="AA798" s="52"/>
      <c r="AB798" s="58"/>
      <c r="AC798" s="59"/>
      <c r="AD798" s="58"/>
      <c r="AE798" s="58"/>
      <c r="AF798" s="55"/>
      <c r="AG798" s="4"/>
      <c r="AH798" s="4"/>
      <c r="AI798" s="4"/>
      <c r="AJ798" s="4"/>
      <c r="AK798" s="4"/>
      <c r="AL798" s="4"/>
      <c r="AM798" s="4"/>
      <c r="AN798" s="4"/>
      <c r="AO798" s="4"/>
      <c r="AP798" s="4"/>
      <c r="AQ798" s="4"/>
      <c r="AR798" s="4"/>
      <c r="AS798" s="4"/>
      <c r="AT798" s="4"/>
      <c r="AU798" s="4"/>
      <c r="AV798" s="4"/>
      <c r="AW798" s="4"/>
      <c r="AX798" s="4"/>
      <c r="AY798" s="4"/>
      <c r="AZ798" s="4"/>
      <c r="BA798" s="4"/>
      <c r="BB798" s="4"/>
      <c r="BC798" s="4"/>
      <c r="BD798" s="4"/>
      <c r="BE798" s="4"/>
      <c r="BF798" s="4"/>
      <c r="BG798" s="4"/>
      <c r="BH798" s="4"/>
      <c r="BI798" s="4"/>
      <c r="BJ798" s="4"/>
      <c r="BK798" s="4"/>
      <c r="BL798" s="4"/>
      <c r="BM798" s="4"/>
      <c r="BN798" s="4"/>
      <c r="BO798" s="4"/>
      <c r="BP798" s="4"/>
      <c r="BQ798" s="4"/>
      <c r="BR798" s="4"/>
      <c r="BS798" s="4"/>
      <c r="BT798" s="4"/>
      <c r="BU798" s="4"/>
      <c r="BV798" s="4"/>
      <c r="BW798" s="4"/>
    </row>
    <row r="799" spans="1:75" ht="12.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1"/>
      <c r="AA799" s="52"/>
      <c r="AB799" s="58"/>
      <c r="AC799" s="59"/>
      <c r="AD799" s="58"/>
      <c r="AE799" s="58"/>
      <c r="AF799" s="55"/>
      <c r="AG799" s="4"/>
      <c r="AH799" s="4"/>
      <c r="AI799" s="4"/>
      <c r="AJ799" s="4"/>
      <c r="AK799" s="4"/>
      <c r="AL799" s="4"/>
      <c r="AM799" s="4"/>
      <c r="AN799" s="4"/>
      <c r="AO799" s="4"/>
      <c r="AP799" s="4"/>
      <c r="AQ799" s="4"/>
      <c r="AR799" s="4"/>
      <c r="AS799" s="4"/>
      <c r="AT799" s="4"/>
      <c r="AU799" s="4"/>
      <c r="AV799" s="4"/>
      <c r="AW799" s="4"/>
      <c r="AX799" s="4"/>
      <c r="AY799" s="4"/>
      <c r="AZ799" s="4"/>
      <c r="BA799" s="4"/>
      <c r="BB799" s="4"/>
      <c r="BC799" s="4"/>
      <c r="BD799" s="4"/>
      <c r="BE799" s="4"/>
      <c r="BF799" s="4"/>
      <c r="BG799" s="4"/>
      <c r="BH799" s="4"/>
      <c r="BI799" s="4"/>
      <c r="BJ799" s="4"/>
      <c r="BK799" s="4"/>
      <c r="BL799" s="4"/>
      <c r="BM799" s="4"/>
      <c r="BN799" s="4"/>
      <c r="BO799" s="4"/>
      <c r="BP799" s="4"/>
      <c r="BQ799" s="4"/>
      <c r="BR799" s="4"/>
      <c r="BS799" s="4"/>
      <c r="BT799" s="4"/>
      <c r="BU799" s="4"/>
      <c r="BV799" s="4"/>
      <c r="BW799" s="4"/>
    </row>
    <row r="800" spans="1:75" ht="12.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1"/>
      <c r="AA800" s="52"/>
      <c r="AB800" s="58"/>
      <c r="AC800" s="59"/>
      <c r="AD800" s="58"/>
      <c r="AE800" s="58"/>
      <c r="AF800" s="55"/>
      <c r="AG800" s="4"/>
      <c r="AH800" s="4"/>
      <c r="AI800" s="4"/>
      <c r="AJ800" s="4"/>
      <c r="AK800" s="4"/>
      <c r="AL800" s="4"/>
      <c r="AM800" s="4"/>
      <c r="AN800" s="4"/>
      <c r="AO800" s="4"/>
      <c r="AP800" s="4"/>
      <c r="AQ800" s="4"/>
      <c r="AR800" s="4"/>
      <c r="AS800" s="4"/>
      <c r="AT800" s="4"/>
      <c r="AU800" s="4"/>
      <c r="AV800" s="4"/>
      <c r="AW800" s="4"/>
      <c r="AX800" s="4"/>
      <c r="AY800" s="4"/>
      <c r="AZ800" s="4"/>
      <c r="BA800" s="4"/>
      <c r="BB800" s="4"/>
      <c r="BC800" s="4"/>
      <c r="BD800" s="4"/>
      <c r="BE800" s="4"/>
      <c r="BF800" s="4"/>
      <c r="BG800" s="4"/>
      <c r="BH800" s="4"/>
      <c r="BI800" s="4"/>
      <c r="BJ800" s="4"/>
      <c r="BK800" s="4"/>
      <c r="BL800" s="4"/>
      <c r="BM800" s="4"/>
      <c r="BN800" s="4"/>
      <c r="BO800" s="4"/>
      <c r="BP800" s="4"/>
      <c r="BQ800" s="4"/>
      <c r="BR800" s="4"/>
      <c r="BS800" s="4"/>
      <c r="BT800" s="4"/>
      <c r="BU800" s="4"/>
      <c r="BV800" s="4"/>
      <c r="BW800" s="4"/>
    </row>
    <row r="801" spans="1:75" ht="12.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1"/>
      <c r="AA801" s="52"/>
      <c r="AB801" s="58"/>
      <c r="AC801" s="59"/>
      <c r="AD801" s="58"/>
      <c r="AE801" s="58"/>
      <c r="AF801" s="55"/>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c r="BI801" s="4"/>
      <c r="BJ801" s="4"/>
      <c r="BK801" s="4"/>
      <c r="BL801" s="4"/>
      <c r="BM801" s="4"/>
      <c r="BN801" s="4"/>
      <c r="BO801" s="4"/>
      <c r="BP801" s="4"/>
      <c r="BQ801" s="4"/>
      <c r="BR801" s="4"/>
      <c r="BS801" s="4"/>
      <c r="BT801" s="4"/>
      <c r="BU801" s="4"/>
      <c r="BV801" s="4"/>
      <c r="BW801" s="4"/>
    </row>
    <row r="802" spans="1:75" ht="12.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1"/>
      <c r="AA802" s="52"/>
      <c r="AB802" s="58"/>
      <c r="AC802" s="59"/>
      <c r="AD802" s="58"/>
      <c r="AE802" s="58"/>
      <c r="AF802" s="55"/>
      <c r="AG802" s="4"/>
      <c r="AH802" s="4"/>
      <c r="AI802" s="4"/>
      <c r="AJ802" s="4"/>
      <c r="AK802" s="4"/>
      <c r="AL802" s="4"/>
      <c r="AM802" s="4"/>
      <c r="AN802" s="4"/>
      <c r="AO802" s="4"/>
      <c r="AP802" s="4"/>
      <c r="AQ802" s="4"/>
      <c r="AR802" s="4"/>
      <c r="AS802" s="4"/>
      <c r="AT802" s="4"/>
      <c r="AU802" s="4"/>
      <c r="AV802" s="4"/>
      <c r="AW802" s="4"/>
      <c r="AX802" s="4"/>
      <c r="AY802" s="4"/>
      <c r="AZ802" s="4"/>
      <c r="BA802" s="4"/>
      <c r="BB802" s="4"/>
      <c r="BC802" s="4"/>
      <c r="BD802" s="4"/>
      <c r="BE802" s="4"/>
      <c r="BF802" s="4"/>
      <c r="BG802" s="4"/>
      <c r="BH802" s="4"/>
      <c r="BI802" s="4"/>
      <c r="BJ802" s="4"/>
      <c r="BK802" s="4"/>
      <c r="BL802" s="4"/>
      <c r="BM802" s="4"/>
      <c r="BN802" s="4"/>
      <c r="BO802" s="4"/>
      <c r="BP802" s="4"/>
      <c r="BQ802" s="4"/>
      <c r="BR802" s="4"/>
      <c r="BS802" s="4"/>
      <c r="BT802" s="4"/>
      <c r="BU802" s="4"/>
      <c r="BV802" s="4"/>
      <c r="BW802" s="4"/>
    </row>
    <row r="803" spans="1:75" ht="12.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1"/>
      <c r="AA803" s="52"/>
      <c r="AB803" s="58"/>
      <c r="AC803" s="59"/>
      <c r="AD803" s="58"/>
      <c r="AE803" s="58"/>
      <c r="AF803" s="55"/>
      <c r="AG803" s="4"/>
      <c r="AH803" s="4"/>
      <c r="AI803" s="4"/>
      <c r="AJ803" s="4"/>
      <c r="AK803" s="4"/>
      <c r="AL803" s="4"/>
      <c r="AM803" s="4"/>
      <c r="AN803" s="4"/>
      <c r="AO803" s="4"/>
      <c r="AP803" s="4"/>
      <c r="AQ803" s="4"/>
      <c r="AR803" s="4"/>
      <c r="AS803" s="4"/>
      <c r="AT803" s="4"/>
      <c r="AU803" s="4"/>
      <c r="AV803" s="4"/>
      <c r="AW803" s="4"/>
      <c r="AX803" s="4"/>
      <c r="AY803" s="4"/>
      <c r="AZ803" s="4"/>
      <c r="BA803" s="4"/>
      <c r="BB803" s="4"/>
      <c r="BC803" s="4"/>
      <c r="BD803" s="4"/>
      <c r="BE803" s="4"/>
      <c r="BF803" s="4"/>
      <c r="BG803" s="4"/>
      <c r="BH803" s="4"/>
      <c r="BI803" s="4"/>
      <c r="BJ803" s="4"/>
      <c r="BK803" s="4"/>
      <c r="BL803" s="4"/>
      <c r="BM803" s="4"/>
      <c r="BN803" s="4"/>
      <c r="BO803" s="4"/>
      <c r="BP803" s="4"/>
      <c r="BQ803" s="4"/>
      <c r="BR803" s="4"/>
      <c r="BS803" s="4"/>
      <c r="BT803" s="4"/>
      <c r="BU803" s="4"/>
      <c r="BV803" s="4"/>
      <c r="BW803" s="4"/>
    </row>
    <row r="804" spans="1:75" ht="12.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1"/>
      <c r="AA804" s="52"/>
      <c r="AB804" s="58"/>
      <c r="AC804" s="59"/>
      <c r="AD804" s="58"/>
      <c r="AE804" s="58"/>
      <c r="AF804" s="55"/>
      <c r="AG804" s="4"/>
      <c r="AH804" s="4"/>
      <c r="AI804" s="4"/>
      <c r="AJ804" s="4"/>
      <c r="AK804" s="4"/>
      <c r="AL804" s="4"/>
      <c r="AM804" s="4"/>
      <c r="AN804" s="4"/>
      <c r="AO804" s="4"/>
      <c r="AP804" s="4"/>
      <c r="AQ804" s="4"/>
      <c r="AR804" s="4"/>
      <c r="AS804" s="4"/>
      <c r="AT804" s="4"/>
      <c r="AU804" s="4"/>
      <c r="AV804" s="4"/>
      <c r="AW804" s="4"/>
      <c r="AX804" s="4"/>
      <c r="AY804" s="4"/>
      <c r="AZ804" s="4"/>
      <c r="BA804" s="4"/>
      <c r="BB804" s="4"/>
      <c r="BC804" s="4"/>
      <c r="BD804" s="4"/>
      <c r="BE804" s="4"/>
      <c r="BF804" s="4"/>
      <c r="BG804" s="4"/>
      <c r="BH804" s="4"/>
      <c r="BI804" s="4"/>
      <c r="BJ804" s="4"/>
      <c r="BK804" s="4"/>
      <c r="BL804" s="4"/>
      <c r="BM804" s="4"/>
      <c r="BN804" s="4"/>
      <c r="BO804" s="4"/>
      <c r="BP804" s="4"/>
      <c r="BQ804" s="4"/>
      <c r="BR804" s="4"/>
      <c r="BS804" s="4"/>
      <c r="BT804" s="4"/>
      <c r="BU804" s="4"/>
      <c r="BV804" s="4"/>
      <c r="BW804" s="4"/>
    </row>
    <row r="805" spans="1:75" ht="12.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1"/>
      <c r="AA805" s="52"/>
      <c r="AB805" s="58"/>
      <c r="AC805" s="59"/>
      <c r="AD805" s="58"/>
      <c r="AE805" s="58"/>
      <c r="AF805" s="55"/>
      <c r="AG805" s="4"/>
      <c r="AH805" s="4"/>
      <c r="AI805" s="4"/>
      <c r="AJ805" s="4"/>
      <c r="AK805" s="4"/>
      <c r="AL805" s="4"/>
      <c r="AM805" s="4"/>
      <c r="AN805" s="4"/>
      <c r="AO805" s="4"/>
      <c r="AP805" s="4"/>
      <c r="AQ805" s="4"/>
      <c r="AR805" s="4"/>
      <c r="AS805" s="4"/>
      <c r="AT805" s="4"/>
      <c r="AU805" s="4"/>
      <c r="AV805" s="4"/>
      <c r="AW805" s="4"/>
      <c r="AX805" s="4"/>
      <c r="AY805" s="4"/>
      <c r="AZ805" s="4"/>
      <c r="BA805" s="4"/>
      <c r="BB805" s="4"/>
      <c r="BC805" s="4"/>
      <c r="BD805" s="4"/>
      <c r="BE805" s="4"/>
      <c r="BF805" s="4"/>
      <c r="BG805" s="4"/>
      <c r="BH805" s="4"/>
      <c r="BI805" s="4"/>
      <c r="BJ805" s="4"/>
      <c r="BK805" s="4"/>
      <c r="BL805" s="4"/>
      <c r="BM805" s="4"/>
      <c r="BN805" s="4"/>
      <c r="BO805" s="4"/>
      <c r="BP805" s="4"/>
      <c r="BQ805" s="4"/>
      <c r="BR805" s="4"/>
      <c r="BS805" s="4"/>
      <c r="BT805" s="4"/>
      <c r="BU805" s="4"/>
      <c r="BV805" s="4"/>
      <c r="BW805" s="4"/>
    </row>
    <row r="806" spans="1:75" ht="12.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1"/>
      <c r="AA806" s="52"/>
      <c r="AB806" s="58"/>
      <c r="AC806" s="59"/>
      <c r="AD806" s="58"/>
      <c r="AE806" s="58"/>
      <c r="AF806" s="55"/>
      <c r="AG806" s="4"/>
      <c r="AH806" s="4"/>
      <c r="AI806" s="4"/>
      <c r="AJ806" s="4"/>
      <c r="AK806" s="4"/>
      <c r="AL806" s="4"/>
      <c r="AM806" s="4"/>
      <c r="AN806" s="4"/>
      <c r="AO806" s="4"/>
      <c r="AP806" s="4"/>
      <c r="AQ806" s="4"/>
      <c r="AR806" s="4"/>
      <c r="AS806" s="4"/>
      <c r="AT806" s="4"/>
      <c r="AU806" s="4"/>
      <c r="AV806" s="4"/>
      <c r="AW806" s="4"/>
      <c r="AX806" s="4"/>
      <c r="AY806" s="4"/>
      <c r="AZ806" s="4"/>
      <c r="BA806" s="4"/>
      <c r="BB806" s="4"/>
      <c r="BC806" s="4"/>
      <c r="BD806" s="4"/>
      <c r="BE806" s="4"/>
      <c r="BF806" s="4"/>
      <c r="BG806" s="4"/>
      <c r="BH806" s="4"/>
      <c r="BI806" s="4"/>
      <c r="BJ806" s="4"/>
      <c r="BK806" s="4"/>
      <c r="BL806" s="4"/>
      <c r="BM806" s="4"/>
      <c r="BN806" s="4"/>
      <c r="BO806" s="4"/>
      <c r="BP806" s="4"/>
      <c r="BQ806" s="4"/>
      <c r="BR806" s="4"/>
      <c r="BS806" s="4"/>
      <c r="BT806" s="4"/>
      <c r="BU806" s="4"/>
      <c r="BV806" s="4"/>
      <c r="BW806" s="4"/>
    </row>
    <row r="807" spans="1:75" ht="12.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1"/>
      <c r="AA807" s="52"/>
      <c r="AB807" s="58"/>
      <c r="AC807" s="59"/>
      <c r="AD807" s="58"/>
      <c r="AE807" s="58"/>
      <c r="AF807" s="55"/>
      <c r="AG807" s="4"/>
      <c r="AH807" s="4"/>
      <c r="AI807" s="4"/>
      <c r="AJ807" s="4"/>
      <c r="AK807" s="4"/>
      <c r="AL807" s="4"/>
      <c r="AM807" s="4"/>
      <c r="AN807" s="4"/>
      <c r="AO807" s="4"/>
      <c r="AP807" s="4"/>
      <c r="AQ807" s="4"/>
      <c r="AR807" s="4"/>
      <c r="AS807" s="4"/>
      <c r="AT807" s="4"/>
      <c r="AU807" s="4"/>
      <c r="AV807" s="4"/>
      <c r="AW807" s="4"/>
      <c r="AX807" s="4"/>
      <c r="AY807" s="4"/>
      <c r="AZ807" s="4"/>
      <c r="BA807" s="4"/>
      <c r="BB807" s="4"/>
      <c r="BC807" s="4"/>
      <c r="BD807" s="4"/>
      <c r="BE807" s="4"/>
      <c r="BF807" s="4"/>
      <c r="BG807" s="4"/>
      <c r="BH807" s="4"/>
      <c r="BI807" s="4"/>
      <c r="BJ807" s="4"/>
      <c r="BK807" s="4"/>
      <c r="BL807" s="4"/>
      <c r="BM807" s="4"/>
      <c r="BN807" s="4"/>
      <c r="BO807" s="4"/>
      <c r="BP807" s="4"/>
      <c r="BQ807" s="4"/>
      <c r="BR807" s="4"/>
      <c r="BS807" s="4"/>
      <c r="BT807" s="4"/>
      <c r="BU807" s="4"/>
      <c r="BV807" s="4"/>
      <c r="BW807" s="4"/>
    </row>
    <row r="808" spans="1:75" ht="12.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1"/>
      <c r="AA808" s="52"/>
      <c r="AB808" s="58"/>
      <c r="AC808" s="59"/>
      <c r="AD808" s="58"/>
      <c r="AE808" s="58"/>
      <c r="AF808" s="55"/>
      <c r="AG808" s="4"/>
      <c r="AH808" s="4"/>
      <c r="AI808" s="4"/>
      <c r="AJ808" s="4"/>
      <c r="AK808" s="4"/>
      <c r="AL808" s="4"/>
      <c r="AM808" s="4"/>
      <c r="AN808" s="4"/>
      <c r="AO808" s="4"/>
      <c r="AP808" s="4"/>
      <c r="AQ808" s="4"/>
      <c r="AR808" s="4"/>
      <c r="AS808" s="4"/>
      <c r="AT808" s="4"/>
      <c r="AU808" s="4"/>
      <c r="AV808" s="4"/>
      <c r="AW808" s="4"/>
      <c r="AX808" s="4"/>
      <c r="AY808" s="4"/>
      <c r="AZ808" s="4"/>
      <c r="BA808" s="4"/>
      <c r="BB808" s="4"/>
      <c r="BC808" s="4"/>
      <c r="BD808" s="4"/>
      <c r="BE808" s="4"/>
      <c r="BF808" s="4"/>
      <c r="BG808" s="4"/>
      <c r="BH808" s="4"/>
      <c r="BI808" s="4"/>
      <c r="BJ808" s="4"/>
      <c r="BK808" s="4"/>
      <c r="BL808" s="4"/>
      <c r="BM808" s="4"/>
      <c r="BN808" s="4"/>
      <c r="BO808" s="4"/>
      <c r="BP808" s="4"/>
      <c r="BQ808" s="4"/>
      <c r="BR808" s="4"/>
      <c r="BS808" s="4"/>
      <c r="BT808" s="4"/>
      <c r="BU808" s="4"/>
      <c r="BV808" s="4"/>
      <c r="BW808" s="4"/>
    </row>
    <row r="809" spans="1:75" ht="12.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1"/>
      <c r="AA809" s="52"/>
      <c r="AB809" s="58"/>
      <c r="AC809" s="59"/>
      <c r="AD809" s="58"/>
      <c r="AE809" s="58"/>
      <c r="AF809" s="55"/>
      <c r="AG809" s="4"/>
      <c r="AH809" s="4"/>
      <c r="AI809" s="4"/>
      <c r="AJ809" s="4"/>
      <c r="AK809" s="4"/>
      <c r="AL809" s="4"/>
      <c r="AM809" s="4"/>
      <c r="AN809" s="4"/>
      <c r="AO809" s="4"/>
      <c r="AP809" s="4"/>
      <c r="AQ809" s="4"/>
      <c r="AR809" s="4"/>
      <c r="AS809" s="4"/>
      <c r="AT809" s="4"/>
      <c r="AU809" s="4"/>
      <c r="AV809" s="4"/>
      <c r="AW809" s="4"/>
      <c r="AX809" s="4"/>
      <c r="AY809" s="4"/>
      <c r="AZ809" s="4"/>
      <c r="BA809" s="4"/>
      <c r="BB809" s="4"/>
      <c r="BC809" s="4"/>
      <c r="BD809" s="4"/>
      <c r="BE809" s="4"/>
      <c r="BF809" s="4"/>
      <c r="BG809" s="4"/>
      <c r="BH809" s="4"/>
      <c r="BI809" s="4"/>
      <c r="BJ809" s="4"/>
      <c r="BK809" s="4"/>
      <c r="BL809" s="4"/>
      <c r="BM809" s="4"/>
      <c r="BN809" s="4"/>
      <c r="BO809" s="4"/>
      <c r="BP809" s="4"/>
      <c r="BQ809" s="4"/>
      <c r="BR809" s="4"/>
      <c r="BS809" s="4"/>
      <c r="BT809" s="4"/>
      <c r="BU809" s="4"/>
      <c r="BV809" s="4"/>
      <c r="BW809" s="4"/>
    </row>
    <row r="810" spans="1:75" ht="12.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1"/>
      <c r="AA810" s="52"/>
      <c r="AB810" s="58"/>
      <c r="AC810" s="59"/>
      <c r="AD810" s="58"/>
      <c r="AE810" s="58"/>
      <c r="AF810" s="55"/>
      <c r="AG810" s="4"/>
      <c r="AH810" s="4"/>
      <c r="AI810" s="4"/>
      <c r="AJ810" s="4"/>
      <c r="AK810" s="4"/>
      <c r="AL810" s="4"/>
      <c r="AM810" s="4"/>
      <c r="AN810" s="4"/>
      <c r="AO810" s="4"/>
      <c r="AP810" s="4"/>
      <c r="AQ810" s="4"/>
      <c r="AR810" s="4"/>
      <c r="AS810" s="4"/>
      <c r="AT810" s="4"/>
      <c r="AU810" s="4"/>
      <c r="AV810" s="4"/>
      <c r="AW810" s="4"/>
      <c r="AX810" s="4"/>
      <c r="AY810" s="4"/>
      <c r="AZ810" s="4"/>
      <c r="BA810" s="4"/>
      <c r="BB810" s="4"/>
      <c r="BC810" s="4"/>
      <c r="BD810" s="4"/>
      <c r="BE810" s="4"/>
      <c r="BF810" s="4"/>
      <c r="BG810" s="4"/>
      <c r="BH810" s="4"/>
      <c r="BI810" s="4"/>
      <c r="BJ810" s="4"/>
      <c r="BK810" s="4"/>
      <c r="BL810" s="4"/>
      <c r="BM810" s="4"/>
      <c r="BN810" s="4"/>
      <c r="BO810" s="4"/>
      <c r="BP810" s="4"/>
      <c r="BQ810" s="4"/>
      <c r="BR810" s="4"/>
      <c r="BS810" s="4"/>
      <c r="BT810" s="4"/>
      <c r="BU810" s="4"/>
      <c r="BV810" s="4"/>
      <c r="BW810" s="4"/>
    </row>
    <row r="811" spans="1:75" ht="12.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1"/>
      <c r="AA811" s="52"/>
      <c r="AB811" s="58"/>
      <c r="AC811" s="59"/>
      <c r="AD811" s="58"/>
      <c r="AE811" s="58"/>
      <c r="AF811" s="55"/>
      <c r="AG811" s="4"/>
      <c r="AH811" s="4"/>
      <c r="AI811" s="4"/>
      <c r="AJ811" s="4"/>
      <c r="AK811" s="4"/>
      <c r="AL811" s="4"/>
      <c r="AM811" s="4"/>
      <c r="AN811" s="4"/>
      <c r="AO811" s="4"/>
      <c r="AP811" s="4"/>
      <c r="AQ811" s="4"/>
      <c r="AR811" s="4"/>
      <c r="AS811" s="4"/>
      <c r="AT811" s="4"/>
      <c r="AU811" s="4"/>
      <c r="AV811" s="4"/>
      <c r="AW811" s="4"/>
      <c r="AX811" s="4"/>
      <c r="AY811" s="4"/>
      <c r="AZ811" s="4"/>
      <c r="BA811" s="4"/>
      <c r="BB811" s="4"/>
      <c r="BC811" s="4"/>
      <c r="BD811" s="4"/>
      <c r="BE811" s="4"/>
      <c r="BF811" s="4"/>
      <c r="BG811" s="4"/>
      <c r="BH811" s="4"/>
      <c r="BI811" s="4"/>
      <c r="BJ811" s="4"/>
      <c r="BK811" s="4"/>
      <c r="BL811" s="4"/>
      <c r="BM811" s="4"/>
      <c r="BN811" s="4"/>
      <c r="BO811" s="4"/>
      <c r="BP811" s="4"/>
      <c r="BQ811" s="4"/>
      <c r="BR811" s="4"/>
      <c r="BS811" s="4"/>
      <c r="BT811" s="4"/>
      <c r="BU811" s="4"/>
      <c r="BV811" s="4"/>
      <c r="BW811" s="4"/>
    </row>
    <row r="812" spans="1:75" ht="12.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1"/>
      <c r="AA812" s="52"/>
      <c r="AB812" s="58"/>
      <c r="AC812" s="59"/>
      <c r="AD812" s="58"/>
      <c r="AE812" s="58"/>
      <c r="AF812" s="55"/>
      <c r="AG812" s="4"/>
      <c r="AH812" s="4"/>
      <c r="AI812" s="4"/>
      <c r="AJ812" s="4"/>
      <c r="AK812" s="4"/>
      <c r="AL812" s="4"/>
      <c r="AM812" s="4"/>
      <c r="AN812" s="4"/>
      <c r="AO812" s="4"/>
      <c r="AP812" s="4"/>
      <c r="AQ812" s="4"/>
      <c r="AR812" s="4"/>
      <c r="AS812" s="4"/>
      <c r="AT812" s="4"/>
      <c r="AU812" s="4"/>
      <c r="AV812" s="4"/>
      <c r="AW812" s="4"/>
      <c r="AX812" s="4"/>
      <c r="AY812" s="4"/>
      <c r="AZ812" s="4"/>
      <c r="BA812" s="4"/>
      <c r="BB812" s="4"/>
      <c r="BC812" s="4"/>
      <c r="BD812" s="4"/>
      <c r="BE812" s="4"/>
      <c r="BF812" s="4"/>
      <c r="BG812" s="4"/>
      <c r="BH812" s="4"/>
      <c r="BI812" s="4"/>
      <c r="BJ812" s="4"/>
      <c r="BK812" s="4"/>
      <c r="BL812" s="4"/>
      <c r="BM812" s="4"/>
      <c r="BN812" s="4"/>
      <c r="BO812" s="4"/>
      <c r="BP812" s="4"/>
      <c r="BQ812" s="4"/>
      <c r="BR812" s="4"/>
      <c r="BS812" s="4"/>
      <c r="BT812" s="4"/>
      <c r="BU812" s="4"/>
      <c r="BV812" s="4"/>
      <c r="BW812" s="4"/>
    </row>
    <row r="813" spans="1:75" ht="12.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1"/>
      <c r="AA813" s="52"/>
      <c r="AB813" s="58"/>
      <c r="AC813" s="59"/>
      <c r="AD813" s="58"/>
      <c r="AE813" s="58"/>
      <c r="AF813" s="55"/>
      <c r="AG813" s="4"/>
      <c r="AH813" s="4"/>
      <c r="AI813" s="4"/>
      <c r="AJ813" s="4"/>
      <c r="AK813" s="4"/>
      <c r="AL813" s="4"/>
      <c r="AM813" s="4"/>
      <c r="AN813" s="4"/>
      <c r="AO813" s="4"/>
      <c r="AP813" s="4"/>
      <c r="AQ813" s="4"/>
      <c r="AR813" s="4"/>
      <c r="AS813" s="4"/>
      <c r="AT813" s="4"/>
      <c r="AU813" s="4"/>
      <c r="AV813" s="4"/>
      <c r="AW813" s="4"/>
      <c r="AX813" s="4"/>
      <c r="AY813" s="4"/>
      <c r="AZ813" s="4"/>
      <c r="BA813" s="4"/>
      <c r="BB813" s="4"/>
      <c r="BC813" s="4"/>
      <c r="BD813" s="4"/>
      <c r="BE813" s="4"/>
      <c r="BF813" s="4"/>
      <c r="BG813" s="4"/>
      <c r="BH813" s="4"/>
      <c r="BI813" s="4"/>
      <c r="BJ813" s="4"/>
      <c r="BK813" s="4"/>
      <c r="BL813" s="4"/>
      <c r="BM813" s="4"/>
      <c r="BN813" s="4"/>
      <c r="BO813" s="4"/>
      <c r="BP813" s="4"/>
      <c r="BQ813" s="4"/>
      <c r="BR813" s="4"/>
      <c r="BS813" s="4"/>
      <c r="BT813" s="4"/>
      <c r="BU813" s="4"/>
      <c r="BV813" s="4"/>
      <c r="BW813" s="4"/>
    </row>
    <row r="814" spans="1:75" ht="12.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1"/>
      <c r="AA814" s="52"/>
      <c r="AB814" s="58"/>
      <c r="AC814" s="59"/>
      <c r="AD814" s="58"/>
      <c r="AE814" s="58"/>
      <c r="AF814" s="55"/>
      <c r="AG814" s="4"/>
      <c r="AH814" s="4"/>
      <c r="AI814" s="4"/>
      <c r="AJ814" s="4"/>
      <c r="AK814" s="4"/>
      <c r="AL814" s="4"/>
      <c r="AM814" s="4"/>
      <c r="AN814" s="4"/>
      <c r="AO814" s="4"/>
      <c r="AP814" s="4"/>
      <c r="AQ814" s="4"/>
      <c r="AR814" s="4"/>
      <c r="AS814" s="4"/>
      <c r="AT814" s="4"/>
      <c r="AU814" s="4"/>
      <c r="AV814" s="4"/>
      <c r="AW814" s="4"/>
      <c r="AX814" s="4"/>
      <c r="AY814" s="4"/>
      <c r="AZ814" s="4"/>
      <c r="BA814" s="4"/>
      <c r="BB814" s="4"/>
      <c r="BC814" s="4"/>
      <c r="BD814" s="4"/>
      <c r="BE814" s="4"/>
      <c r="BF814" s="4"/>
      <c r="BG814" s="4"/>
      <c r="BH814" s="4"/>
      <c r="BI814" s="4"/>
      <c r="BJ814" s="4"/>
      <c r="BK814" s="4"/>
      <c r="BL814" s="4"/>
      <c r="BM814" s="4"/>
      <c r="BN814" s="4"/>
      <c r="BO814" s="4"/>
      <c r="BP814" s="4"/>
      <c r="BQ814" s="4"/>
      <c r="BR814" s="4"/>
      <c r="BS814" s="4"/>
      <c r="BT814" s="4"/>
      <c r="BU814" s="4"/>
      <c r="BV814" s="4"/>
      <c r="BW814" s="4"/>
    </row>
    <row r="815" spans="1:75" ht="12.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1"/>
      <c r="AA815" s="52"/>
      <c r="AB815" s="58"/>
      <c r="AC815" s="59"/>
      <c r="AD815" s="58"/>
      <c r="AE815" s="58"/>
      <c r="AF815" s="55"/>
      <c r="AG815" s="4"/>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c r="BF815" s="4"/>
      <c r="BG815" s="4"/>
      <c r="BH815" s="4"/>
      <c r="BI815" s="4"/>
      <c r="BJ815" s="4"/>
      <c r="BK815" s="4"/>
      <c r="BL815" s="4"/>
      <c r="BM815" s="4"/>
      <c r="BN815" s="4"/>
      <c r="BO815" s="4"/>
      <c r="BP815" s="4"/>
      <c r="BQ815" s="4"/>
      <c r="BR815" s="4"/>
      <c r="BS815" s="4"/>
      <c r="BT815" s="4"/>
      <c r="BU815" s="4"/>
      <c r="BV815" s="4"/>
      <c r="BW815" s="4"/>
    </row>
    <row r="816" spans="1:75" ht="12.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1"/>
      <c r="AA816" s="52"/>
      <c r="AB816" s="58"/>
      <c r="AC816" s="59"/>
      <c r="AD816" s="58"/>
      <c r="AE816" s="58"/>
      <c r="AF816" s="55"/>
      <c r="AG816" s="4"/>
      <c r="AH816" s="4"/>
      <c r="AI816" s="4"/>
      <c r="AJ816" s="4"/>
      <c r="AK816" s="4"/>
      <c r="AL816" s="4"/>
      <c r="AM816" s="4"/>
      <c r="AN816" s="4"/>
      <c r="AO816" s="4"/>
      <c r="AP816" s="4"/>
      <c r="AQ816" s="4"/>
      <c r="AR816" s="4"/>
      <c r="AS816" s="4"/>
      <c r="AT816" s="4"/>
      <c r="AU816" s="4"/>
      <c r="AV816" s="4"/>
      <c r="AW816" s="4"/>
      <c r="AX816" s="4"/>
      <c r="AY816" s="4"/>
      <c r="AZ816" s="4"/>
      <c r="BA816" s="4"/>
      <c r="BB816" s="4"/>
      <c r="BC816" s="4"/>
      <c r="BD816" s="4"/>
      <c r="BE816" s="4"/>
      <c r="BF816" s="4"/>
      <c r="BG816" s="4"/>
      <c r="BH816" s="4"/>
      <c r="BI816" s="4"/>
      <c r="BJ816" s="4"/>
      <c r="BK816" s="4"/>
      <c r="BL816" s="4"/>
      <c r="BM816" s="4"/>
      <c r="BN816" s="4"/>
      <c r="BO816" s="4"/>
      <c r="BP816" s="4"/>
      <c r="BQ816" s="4"/>
      <c r="BR816" s="4"/>
      <c r="BS816" s="4"/>
      <c r="BT816" s="4"/>
      <c r="BU816" s="4"/>
      <c r="BV816" s="4"/>
      <c r="BW816" s="4"/>
    </row>
    <row r="817" spans="1:75" ht="12.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1"/>
      <c r="AA817" s="52"/>
      <c r="AB817" s="58"/>
      <c r="AC817" s="59"/>
      <c r="AD817" s="58"/>
      <c r="AE817" s="58"/>
      <c r="AF817" s="55"/>
      <c r="AG817" s="4"/>
      <c r="AH817" s="4"/>
      <c r="AI817" s="4"/>
      <c r="AJ817" s="4"/>
      <c r="AK817" s="4"/>
      <c r="AL817" s="4"/>
      <c r="AM817" s="4"/>
      <c r="AN817" s="4"/>
      <c r="AO817" s="4"/>
      <c r="AP817" s="4"/>
      <c r="AQ817" s="4"/>
      <c r="AR817" s="4"/>
      <c r="AS817" s="4"/>
      <c r="AT817" s="4"/>
      <c r="AU817" s="4"/>
      <c r="AV817" s="4"/>
      <c r="AW817" s="4"/>
      <c r="AX817" s="4"/>
      <c r="AY817" s="4"/>
      <c r="AZ817" s="4"/>
      <c r="BA817" s="4"/>
      <c r="BB817" s="4"/>
      <c r="BC817" s="4"/>
      <c r="BD817" s="4"/>
      <c r="BE817" s="4"/>
      <c r="BF817" s="4"/>
      <c r="BG817" s="4"/>
      <c r="BH817" s="4"/>
      <c r="BI817" s="4"/>
      <c r="BJ817" s="4"/>
      <c r="BK817" s="4"/>
      <c r="BL817" s="4"/>
      <c r="BM817" s="4"/>
      <c r="BN817" s="4"/>
      <c r="BO817" s="4"/>
      <c r="BP817" s="4"/>
      <c r="BQ817" s="4"/>
      <c r="BR817" s="4"/>
      <c r="BS817" s="4"/>
      <c r="BT817" s="4"/>
      <c r="BU817" s="4"/>
      <c r="BV817" s="4"/>
      <c r="BW817" s="4"/>
    </row>
    <row r="818" spans="1:75" ht="12.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1"/>
      <c r="AA818" s="52"/>
      <c r="AB818" s="58"/>
      <c r="AC818" s="59"/>
      <c r="AD818" s="58"/>
      <c r="AE818" s="58"/>
      <c r="AF818" s="55"/>
      <c r="AG818" s="4"/>
      <c r="AH818" s="4"/>
      <c r="AI818" s="4"/>
      <c r="AJ818" s="4"/>
      <c r="AK818" s="4"/>
      <c r="AL818" s="4"/>
      <c r="AM818" s="4"/>
      <c r="AN818" s="4"/>
      <c r="AO818" s="4"/>
      <c r="AP818" s="4"/>
      <c r="AQ818" s="4"/>
      <c r="AR818" s="4"/>
      <c r="AS818" s="4"/>
      <c r="AT818" s="4"/>
      <c r="AU818" s="4"/>
      <c r="AV818" s="4"/>
      <c r="AW818" s="4"/>
      <c r="AX818" s="4"/>
      <c r="AY818" s="4"/>
      <c r="AZ818" s="4"/>
      <c r="BA818" s="4"/>
      <c r="BB818" s="4"/>
      <c r="BC818" s="4"/>
      <c r="BD818" s="4"/>
      <c r="BE818" s="4"/>
      <c r="BF818" s="4"/>
      <c r="BG818" s="4"/>
      <c r="BH818" s="4"/>
      <c r="BI818" s="4"/>
      <c r="BJ818" s="4"/>
      <c r="BK818" s="4"/>
      <c r="BL818" s="4"/>
      <c r="BM818" s="4"/>
      <c r="BN818" s="4"/>
      <c r="BO818" s="4"/>
      <c r="BP818" s="4"/>
      <c r="BQ818" s="4"/>
      <c r="BR818" s="4"/>
      <c r="BS818" s="4"/>
      <c r="BT818" s="4"/>
      <c r="BU818" s="4"/>
      <c r="BV818" s="4"/>
      <c r="BW818" s="4"/>
    </row>
    <row r="819" spans="1:75" ht="12.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1"/>
      <c r="AA819" s="52"/>
      <c r="AB819" s="58"/>
      <c r="AC819" s="59"/>
      <c r="AD819" s="58"/>
      <c r="AE819" s="58"/>
      <c r="AF819" s="55"/>
      <c r="AG819" s="4"/>
      <c r="AH819" s="4"/>
      <c r="AI819" s="4"/>
      <c r="AJ819" s="4"/>
      <c r="AK819" s="4"/>
      <c r="AL819" s="4"/>
      <c r="AM819" s="4"/>
      <c r="AN819" s="4"/>
      <c r="AO819" s="4"/>
      <c r="AP819" s="4"/>
      <c r="AQ819" s="4"/>
      <c r="AR819" s="4"/>
      <c r="AS819" s="4"/>
      <c r="AT819" s="4"/>
      <c r="AU819" s="4"/>
      <c r="AV819" s="4"/>
      <c r="AW819" s="4"/>
      <c r="AX819" s="4"/>
      <c r="AY819" s="4"/>
      <c r="AZ819" s="4"/>
      <c r="BA819" s="4"/>
      <c r="BB819" s="4"/>
      <c r="BC819" s="4"/>
      <c r="BD819" s="4"/>
      <c r="BE819" s="4"/>
      <c r="BF819" s="4"/>
      <c r="BG819" s="4"/>
      <c r="BH819" s="4"/>
      <c r="BI819" s="4"/>
      <c r="BJ819" s="4"/>
      <c r="BK819" s="4"/>
      <c r="BL819" s="4"/>
      <c r="BM819" s="4"/>
      <c r="BN819" s="4"/>
      <c r="BO819" s="4"/>
      <c r="BP819" s="4"/>
      <c r="BQ819" s="4"/>
      <c r="BR819" s="4"/>
      <c r="BS819" s="4"/>
      <c r="BT819" s="4"/>
      <c r="BU819" s="4"/>
      <c r="BV819" s="4"/>
      <c r="BW819" s="4"/>
    </row>
    <row r="820" spans="1:75" ht="12.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1"/>
      <c r="AA820" s="52"/>
      <c r="AB820" s="58"/>
      <c r="AC820" s="59"/>
      <c r="AD820" s="58"/>
      <c r="AE820" s="58"/>
      <c r="AF820" s="55"/>
      <c r="AG820" s="4"/>
      <c r="AH820" s="4"/>
      <c r="AI820" s="4"/>
      <c r="AJ820" s="4"/>
      <c r="AK820" s="4"/>
      <c r="AL820" s="4"/>
      <c r="AM820" s="4"/>
      <c r="AN820" s="4"/>
      <c r="AO820" s="4"/>
      <c r="AP820" s="4"/>
      <c r="AQ820" s="4"/>
      <c r="AR820" s="4"/>
      <c r="AS820" s="4"/>
      <c r="AT820" s="4"/>
      <c r="AU820" s="4"/>
      <c r="AV820" s="4"/>
      <c r="AW820" s="4"/>
      <c r="AX820" s="4"/>
      <c r="AY820" s="4"/>
      <c r="AZ820" s="4"/>
      <c r="BA820" s="4"/>
      <c r="BB820" s="4"/>
      <c r="BC820" s="4"/>
      <c r="BD820" s="4"/>
      <c r="BE820" s="4"/>
      <c r="BF820" s="4"/>
      <c r="BG820" s="4"/>
      <c r="BH820" s="4"/>
      <c r="BI820" s="4"/>
      <c r="BJ820" s="4"/>
      <c r="BK820" s="4"/>
      <c r="BL820" s="4"/>
      <c r="BM820" s="4"/>
      <c r="BN820" s="4"/>
      <c r="BO820" s="4"/>
      <c r="BP820" s="4"/>
      <c r="BQ820" s="4"/>
      <c r="BR820" s="4"/>
      <c r="BS820" s="4"/>
      <c r="BT820" s="4"/>
      <c r="BU820" s="4"/>
      <c r="BV820" s="4"/>
      <c r="BW820" s="4"/>
    </row>
    <row r="821" spans="1:75" ht="12.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1"/>
      <c r="AA821" s="52"/>
      <c r="AB821" s="58"/>
      <c r="AC821" s="59"/>
      <c r="AD821" s="58"/>
      <c r="AE821" s="58"/>
      <c r="AF821" s="55"/>
      <c r="AG821" s="4"/>
      <c r="AH821" s="4"/>
      <c r="AI821" s="4"/>
      <c r="AJ821" s="4"/>
      <c r="AK821" s="4"/>
      <c r="AL821" s="4"/>
      <c r="AM821" s="4"/>
      <c r="AN821" s="4"/>
      <c r="AO821" s="4"/>
      <c r="AP821" s="4"/>
      <c r="AQ821" s="4"/>
      <c r="AR821" s="4"/>
      <c r="AS821" s="4"/>
      <c r="AT821" s="4"/>
      <c r="AU821" s="4"/>
      <c r="AV821" s="4"/>
      <c r="AW821" s="4"/>
      <c r="AX821" s="4"/>
      <c r="AY821" s="4"/>
      <c r="AZ821" s="4"/>
      <c r="BA821" s="4"/>
      <c r="BB821" s="4"/>
      <c r="BC821" s="4"/>
      <c r="BD821" s="4"/>
      <c r="BE821" s="4"/>
      <c r="BF821" s="4"/>
      <c r="BG821" s="4"/>
      <c r="BH821" s="4"/>
      <c r="BI821" s="4"/>
      <c r="BJ821" s="4"/>
      <c r="BK821" s="4"/>
      <c r="BL821" s="4"/>
      <c r="BM821" s="4"/>
      <c r="BN821" s="4"/>
      <c r="BO821" s="4"/>
      <c r="BP821" s="4"/>
      <c r="BQ821" s="4"/>
      <c r="BR821" s="4"/>
      <c r="BS821" s="4"/>
      <c r="BT821" s="4"/>
      <c r="BU821" s="4"/>
      <c r="BV821" s="4"/>
      <c r="BW821" s="4"/>
    </row>
    <row r="822" spans="1:75" ht="12.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1"/>
      <c r="AA822" s="52"/>
      <c r="AB822" s="58"/>
      <c r="AC822" s="59"/>
      <c r="AD822" s="58"/>
      <c r="AE822" s="58"/>
      <c r="AF822" s="55"/>
      <c r="AG822" s="4"/>
      <c r="AH822" s="4"/>
      <c r="AI822" s="4"/>
      <c r="AJ822" s="4"/>
      <c r="AK822" s="4"/>
      <c r="AL822" s="4"/>
      <c r="AM822" s="4"/>
      <c r="AN822" s="4"/>
      <c r="AO822" s="4"/>
      <c r="AP822" s="4"/>
      <c r="AQ822" s="4"/>
      <c r="AR822" s="4"/>
      <c r="AS822" s="4"/>
      <c r="AT822" s="4"/>
      <c r="AU822" s="4"/>
      <c r="AV822" s="4"/>
      <c r="AW822" s="4"/>
      <c r="AX822" s="4"/>
      <c r="AY822" s="4"/>
      <c r="AZ822" s="4"/>
      <c r="BA822" s="4"/>
      <c r="BB822" s="4"/>
      <c r="BC822" s="4"/>
      <c r="BD822" s="4"/>
      <c r="BE822" s="4"/>
      <c r="BF822" s="4"/>
      <c r="BG822" s="4"/>
      <c r="BH822" s="4"/>
      <c r="BI822" s="4"/>
      <c r="BJ822" s="4"/>
      <c r="BK822" s="4"/>
      <c r="BL822" s="4"/>
      <c r="BM822" s="4"/>
      <c r="BN822" s="4"/>
      <c r="BO822" s="4"/>
      <c r="BP822" s="4"/>
      <c r="BQ822" s="4"/>
      <c r="BR822" s="4"/>
      <c r="BS822" s="4"/>
      <c r="BT822" s="4"/>
      <c r="BU822" s="4"/>
      <c r="BV822" s="4"/>
      <c r="BW822" s="4"/>
    </row>
    <row r="823" spans="1:75" ht="12.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1"/>
      <c r="AA823" s="52"/>
      <c r="AB823" s="58"/>
      <c r="AC823" s="59"/>
      <c r="AD823" s="58"/>
      <c r="AE823" s="58"/>
      <c r="AF823" s="55"/>
      <c r="AG823" s="4"/>
      <c r="AH823" s="4"/>
      <c r="AI823" s="4"/>
      <c r="AJ823" s="4"/>
      <c r="AK823" s="4"/>
      <c r="AL823" s="4"/>
      <c r="AM823" s="4"/>
      <c r="AN823" s="4"/>
      <c r="AO823" s="4"/>
      <c r="AP823" s="4"/>
      <c r="AQ823" s="4"/>
      <c r="AR823" s="4"/>
      <c r="AS823" s="4"/>
      <c r="AT823" s="4"/>
      <c r="AU823" s="4"/>
      <c r="AV823" s="4"/>
      <c r="AW823" s="4"/>
      <c r="AX823" s="4"/>
      <c r="AY823" s="4"/>
      <c r="AZ823" s="4"/>
      <c r="BA823" s="4"/>
      <c r="BB823" s="4"/>
      <c r="BC823" s="4"/>
      <c r="BD823" s="4"/>
      <c r="BE823" s="4"/>
      <c r="BF823" s="4"/>
      <c r="BG823" s="4"/>
      <c r="BH823" s="4"/>
      <c r="BI823" s="4"/>
      <c r="BJ823" s="4"/>
      <c r="BK823" s="4"/>
      <c r="BL823" s="4"/>
      <c r="BM823" s="4"/>
      <c r="BN823" s="4"/>
      <c r="BO823" s="4"/>
      <c r="BP823" s="4"/>
      <c r="BQ823" s="4"/>
      <c r="BR823" s="4"/>
      <c r="BS823" s="4"/>
      <c r="BT823" s="4"/>
      <c r="BU823" s="4"/>
      <c r="BV823" s="4"/>
      <c r="BW823" s="4"/>
    </row>
    <row r="824" spans="1:75" ht="12.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1"/>
      <c r="AA824" s="52"/>
      <c r="AB824" s="58"/>
      <c r="AC824" s="59"/>
      <c r="AD824" s="58"/>
      <c r="AE824" s="58"/>
      <c r="AF824" s="55"/>
      <c r="AG824" s="4"/>
      <c r="AH824" s="4"/>
      <c r="AI824" s="4"/>
      <c r="AJ824" s="4"/>
      <c r="AK824" s="4"/>
      <c r="AL824" s="4"/>
      <c r="AM824" s="4"/>
      <c r="AN824" s="4"/>
      <c r="AO824" s="4"/>
      <c r="AP824" s="4"/>
      <c r="AQ824" s="4"/>
      <c r="AR824" s="4"/>
      <c r="AS824" s="4"/>
      <c r="AT824" s="4"/>
      <c r="AU824" s="4"/>
      <c r="AV824" s="4"/>
      <c r="AW824" s="4"/>
      <c r="AX824" s="4"/>
      <c r="AY824" s="4"/>
      <c r="AZ824" s="4"/>
      <c r="BA824" s="4"/>
      <c r="BB824" s="4"/>
      <c r="BC824" s="4"/>
      <c r="BD824" s="4"/>
      <c r="BE824" s="4"/>
      <c r="BF824" s="4"/>
      <c r="BG824" s="4"/>
      <c r="BH824" s="4"/>
      <c r="BI824" s="4"/>
      <c r="BJ824" s="4"/>
      <c r="BK824" s="4"/>
      <c r="BL824" s="4"/>
      <c r="BM824" s="4"/>
      <c r="BN824" s="4"/>
      <c r="BO824" s="4"/>
      <c r="BP824" s="4"/>
      <c r="BQ824" s="4"/>
      <c r="BR824" s="4"/>
      <c r="BS824" s="4"/>
      <c r="BT824" s="4"/>
      <c r="BU824" s="4"/>
      <c r="BV824" s="4"/>
      <c r="BW824" s="4"/>
    </row>
    <row r="825" spans="1:75" ht="12.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1"/>
      <c r="AA825" s="52"/>
      <c r="AB825" s="58"/>
      <c r="AC825" s="59"/>
      <c r="AD825" s="58"/>
      <c r="AE825" s="58"/>
      <c r="AF825" s="55"/>
      <c r="AG825" s="4"/>
      <c r="AH825" s="4"/>
      <c r="AI825" s="4"/>
      <c r="AJ825" s="4"/>
      <c r="AK825" s="4"/>
      <c r="AL825" s="4"/>
      <c r="AM825" s="4"/>
      <c r="AN825" s="4"/>
      <c r="AO825" s="4"/>
      <c r="AP825" s="4"/>
      <c r="AQ825" s="4"/>
      <c r="AR825" s="4"/>
      <c r="AS825" s="4"/>
      <c r="AT825" s="4"/>
      <c r="AU825" s="4"/>
      <c r="AV825" s="4"/>
      <c r="AW825" s="4"/>
      <c r="AX825" s="4"/>
      <c r="AY825" s="4"/>
      <c r="AZ825" s="4"/>
      <c r="BA825" s="4"/>
      <c r="BB825" s="4"/>
      <c r="BC825" s="4"/>
      <c r="BD825" s="4"/>
      <c r="BE825" s="4"/>
      <c r="BF825" s="4"/>
      <c r="BG825" s="4"/>
      <c r="BH825" s="4"/>
      <c r="BI825" s="4"/>
      <c r="BJ825" s="4"/>
      <c r="BK825" s="4"/>
      <c r="BL825" s="4"/>
      <c r="BM825" s="4"/>
      <c r="BN825" s="4"/>
      <c r="BO825" s="4"/>
      <c r="BP825" s="4"/>
      <c r="BQ825" s="4"/>
      <c r="BR825" s="4"/>
      <c r="BS825" s="4"/>
      <c r="BT825" s="4"/>
      <c r="BU825" s="4"/>
      <c r="BV825" s="4"/>
      <c r="BW825" s="4"/>
    </row>
    <row r="826" spans="1:75" ht="12.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1"/>
      <c r="AA826" s="52"/>
      <c r="AB826" s="58"/>
      <c r="AC826" s="59"/>
      <c r="AD826" s="58"/>
      <c r="AE826" s="58"/>
      <c r="AF826" s="55"/>
      <c r="AG826" s="4"/>
      <c r="AH826" s="4"/>
      <c r="AI826" s="4"/>
      <c r="AJ826" s="4"/>
      <c r="AK826" s="4"/>
      <c r="AL826" s="4"/>
      <c r="AM826" s="4"/>
      <c r="AN826" s="4"/>
      <c r="AO826" s="4"/>
      <c r="AP826" s="4"/>
      <c r="AQ826" s="4"/>
      <c r="AR826" s="4"/>
      <c r="AS826" s="4"/>
      <c r="AT826" s="4"/>
      <c r="AU826" s="4"/>
      <c r="AV826" s="4"/>
      <c r="AW826" s="4"/>
      <c r="AX826" s="4"/>
      <c r="AY826" s="4"/>
      <c r="AZ826" s="4"/>
      <c r="BA826" s="4"/>
      <c r="BB826" s="4"/>
      <c r="BC826" s="4"/>
      <c r="BD826" s="4"/>
      <c r="BE826" s="4"/>
      <c r="BF826" s="4"/>
      <c r="BG826" s="4"/>
      <c r="BH826" s="4"/>
      <c r="BI826" s="4"/>
      <c r="BJ826" s="4"/>
      <c r="BK826" s="4"/>
      <c r="BL826" s="4"/>
      <c r="BM826" s="4"/>
      <c r="BN826" s="4"/>
      <c r="BO826" s="4"/>
      <c r="BP826" s="4"/>
      <c r="BQ826" s="4"/>
      <c r="BR826" s="4"/>
      <c r="BS826" s="4"/>
      <c r="BT826" s="4"/>
      <c r="BU826" s="4"/>
      <c r="BV826" s="4"/>
      <c r="BW826" s="4"/>
    </row>
    <row r="827" spans="1:75" ht="12.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1"/>
      <c r="AA827" s="52"/>
      <c r="AB827" s="58"/>
      <c r="AC827" s="59"/>
      <c r="AD827" s="58"/>
      <c r="AE827" s="58"/>
      <c r="AF827" s="55"/>
      <c r="AG827" s="4"/>
      <c r="AH827" s="4"/>
      <c r="AI827" s="4"/>
      <c r="AJ827" s="4"/>
      <c r="AK827" s="4"/>
      <c r="AL827" s="4"/>
      <c r="AM827" s="4"/>
      <c r="AN827" s="4"/>
      <c r="AO827" s="4"/>
      <c r="AP827" s="4"/>
      <c r="AQ827" s="4"/>
      <c r="AR827" s="4"/>
      <c r="AS827" s="4"/>
      <c r="AT827" s="4"/>
      <c r="AU827" s="4"/>
      <c r="AV827" s="4"/>
      <c r="AW827" s="4"/>
      <c r="AX827" s="4"/>
      <c r="AY827" s="4"/>
      <c r="AZ827" s="4"/>
      <c r="BA827" s="4"/>
      <c r="BB827" s="4"/>
      <c r="BC827" s="4"/>
      <c r="BD827" s="4"/>
      <c r="BE827" s="4"/>
      <c r="BF827" s="4"/>
      <c r="BG827" s="4"/>
      <c r="BH827" s="4"/>
      <c r="BI827" s="4"/>
      <c r="BJ827" s="4"/>
      <c r="BK827" s="4"/>
      <c r="BL827" s="4"/>
      <c r="BM827" s="4"/>
      <c r="BN827" s="4"/>
      <c r="BO827" s="4"/>
      <c r="BP827" s="4"/>
      <c r="BQ827" s="4"/>
      <c r="BR827" s="4"/>
      <c r="BS827" s="4"/>
      <c r="BT827" s="4"/>
      <c r="BU827" s="4"/>
      <c r="BV827" s="4"/>
      <c r="BW827" s="4"/>
    </row>
    <row r="828" spans="1:75" ht="12.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1"/>
      <c r="AA828" s="52"/>
      <c r="AB828" s="58"/>
      <c r="AC828" s="59"/>
      <c r="AD828" s="58"/>
      <c r="AE828" s="58"/>
      <c r="AF828" s="55"/>
      <c r="AG828" s="4"/>
      <c r="AH828" s="4"/>
      <c r="AI828" s="4"/>
      <c r="AJ828" s="4"/>
      <c r="AK828" s="4"/>
      <c r="AL828" s="4"/>
      <c r="AM828" s="4"/>
      <c r="AN828" s="4"/>
      <c r="AO828" s="4"/>
      <c r="AP828" s="4"/>
      <c r="AQ828" s="4"/>
      <c r="AR828" s="4"/>
      <c r="AS828" s="4"/>
      <c r="AT828" s="4"/>
      <c r="AU828" s="4"/>
      <c r="AV828" s="4"/>
      <c r="AW828" s="4"/>
      <c r="AX828" s="4"/>
      <c r="AY828" s="4"/>
      <c r="AZ828" s="4"/>
      <c r="BA828" s="4"/>
      <c r="BB828" s="4"/>
      <c r="BC828" s="4"/>
      <c r="BD828" s="4"/>
      <c r="BE828" s="4"/>
      <c r="BF828" s="4"/>
      <c r="BG828" s="4"/>
      <c r="BH828" s="4"/>
      <c r="BI828" s="4"/>
      <c r="BJ828" s="4"/>
      <c r="BK828" s="4"/>
      <c r="BL828" s="4"/>
      <c r="BM828" s="4"/>
      <c r="BN828" s="4"/>
      <c r="BO828" s="4"/>
      <c r="BP828" s="4"/>
      <c r="BQ828" s="4"/>
      <c r="BR828" s="4"/>
      <c r="BS828" s="4"/>
      <c r="BT828" s="4"/>
      <c r="BU828" s="4"/>
      <c r="BV828" s="4"/>
      <c r="BW828" s="4"/>
    </row>
    <row r="829" spans="1:75" ht="12.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1"/>
      <c r="AA829" s="52"/>
      <c r="AB829" s="58"/>
      <c r="AC829" s="59"/>
      <c r="AD829" s="58"/>
      <c r="AE829" s="58"/>
      <c r="AF829" s="55"/>
      <c r="AG829" s="4"/>
      <c r="AH829" s="4"/>
      <c r="AI829" s="4"/>
      <c r="AJ829" s="4"/>
      <c r="AK829" s="4"/>
      <c r="AL829" s="4"/>
      <c r="AM829" s="4"/>
      <c r="AN829" s="4"/>
      <c r="AO829" s="4"/>
      <c r="AP829" s="4"/>
      <c r="AQ829" s="4"/>
      <c r="AR829" s="4"/>
      <c r="AS829" s="4"/>
      <c r="AT829" s="4"/>
      <c r="AU829" s="4"/>
      <c r="AV829" s="4"/>
      <c r="AW829" s="4"/>
      <c r="AX829" s="4"/>
      <c r="AY829" s="4"/>
      <c r="AZ829" s="4"/>
      <c r="BA829" s="4"/>
      <c r="BB829" s="4"/>
      <c r="BC829" s="4"/>
      <c r="BD829" s="4"/>
      <c r="BE829" s="4"/>
      <c r="BF829" s="4"/>
      <c r="BG829" s="4"/>
      <c r="BH829" s="4"/>
      <c r="BI829" s="4"/>
      <c r="BJ829" s="4"/>
      <c r="BK829" s="4"/>
      <c r="BL829" s="4"/>
      <c r="BM829" s="4"/>
      <c r="BN829" s="4"/>
      <c r="BO829" s="4"/>
      <c r="BP829" s="4"/>
      <c r="BQ829" s="4"/>
      <c r="BR829" s="4"/>
      <c r="BS829" s="4"/>
      <c r="BT829" s="4"/>
      <c r="BU829" s="4"/>
      <c r="BV829" s="4"/>
      <c r="BW829" s="4"/>
    </row>
    <row r="830" spans="1:75" ht="12.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1"/>
      <c r="AA830" s="52"/>
      <c r="AB830" s="58"/>
      <c r="AC830" s="59"/>
      <c r="AD830" s="58"/>
      <c r="AE830" s="58"/>
      <c r="AF830" s="55"/>
      <c r="AG830" s="4"/>
      <c r="AH830" s="4"/>
      <c r="AI830" s="4"/>
      <c r="AJ830" s="4"/>
      <c r="AK830" s="4"/>
      <c r="AL830" s="4"/>
      <c r="AM830" s="4"/>
      <c r="AN830" s="4"/>
      <c r="AO830" s="4"/>
      <c r="AP830" s="4"/>
      <c r="AQ830" s="4"/>
      <c r="AR830" s="4"/>
      <c r="AS830" s="4"/>
      <c r="AT830" s="4"/>
      <c r="AU830" s="4"/>
      <c r="AV830" s="4"/>
      <c r="AW830" s="4"/>
      <c r="AX830" s="4"/>
      <c r="AY830" s="4"/>
      <c r="AZ830" s="4"/>
      <c r="BA830" s="4"/>
      <c r="BB830" s="4"/>
      <c r="BC830" s="4"/>
      <c r="BD830" s="4"/>
      <c r="BE830" s="4"/>
      <c r="BF830" s="4"/>
      <c r="BG830" s="4"/>
      <c r="BH830" s="4"/>
      <c r="BI830" s="4"/>
      <c r="BJ830" s="4"/>
      <c r="BK830" s="4"/>
      <c r="BL830" s="4"/>
      <c r="BM830" s="4"/>
      <c r="BN830" s="4"/>
      <c r="BO830" s="4"/>
      <c r="BP830" s="4"/>
      <c r="BQ830" s="4"/>
      <c r="BR830" s="4"/>
      <c r="BS830" s="4"/>
      <c r="BT830" s="4"/>
      <c r="BU830" s="4"/>
      <c r="BV830" s="4"/>
      <c r="BW830" s="4"/>
    </row>
    <row r="831" spans="1:75" ht="12.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1"/>
      <c r="AA831" s="52"/>
      <c r="AB831" s="58"/>
      <c r="AC831" s="59"/>
      <c r="AD831" s="58"/>
      <c r="AE831" s="58"/>
      <c r="AF831" s="55"/>
      <c r="AG831" s="4"/>
      <c r="AH831" s="4"/>
      <c r="AI831" s="4"/>
      <c r="AJ831" s="4"/>
      <c r="AK831" s="4"/>
      <c r="AL831" s="4"/>
      <c r="AM831" s="4"/>
      <c r="AN831" s="4"/>
      <c r="AO831" s="4"/>
      <c r="AP831" s="4"/>
      <c r="AQ831" s="4"/>
      <c r="AR831" s="4"/>
      <c r="AS831" s="4"/>
      <c r="AT831" s="4"/>
      <c r="AU831" s="4"/>
      <c r="AV831" s="4"/>
      <c r="AW831" s="4"/>
      <c r="AX831" s="4"/>
      <c r="AY831" s="4"/>
      <c r="AZ831" s="4"/>
      <c r="BA831" s="4"/>
      <c r="BB831" s="4"/>
      <c r="BC831" s="4"/>
      <c r="BD831" s="4"/>
      <c r="BE831" s="4"/>
      <c r="BF831" s="4"/>
      <c r="BG831" s="4"/>
      <c r="BH831" s="4"/>
      <c r="BI831" s="4"/>
      <c r="BJ831" s="4"/>
      <c r="BK831" s="4"/>
      <c r="BL831" s="4"/>
      <c r="BM831" s="4"/>
      <c r="BN831" s="4"/>
      <c r="BO831" s="4"/>
      <c r="BP831" s="4"/>
      <c r="BQ831" s="4"/>
      <c r="BR831" s="4"/>
      <c r="BS831" s="4"/>
      <c r="BT831" s="4"/>
      <c r="BU831" s="4"/>
      <c r="BV831" s="4"/>
      <c r="BW831" s="4"/>
    </row>
    <row r="832" spans="1:75" ht="12.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1"/>
      <c r="AA832" s="52"/>
      <c r="AB832" s="58"/>
      <c r="AC832" s="59"/>
      <c r="AD832" s="58"/>
      <c r="AE832" s="58"/>
      <c r="AF832" s="55"/>
      <c r="AG832" s="4"/>
      <c r="AH832" s="4"/>
      <c r="AI832" s="4"/>
      <c r="AJ832" s="4"/>
      <c r="AK832" s="4"/>
      <c r="AL832" s="4"/>
      <c r="AM832" s="4"/>
      <c r="AN832" s="4"/>
      <c r="AO832" s="4"/>
      <c r="AP832" s="4"/>
      <c r="AQ832" s="4"/>
      <c r="AR832" s="4"/>
      <c r="AS832" s="4"/>
      <c r="AT832" s="4"/>
      <c r="AU832" s="4"/>
      <c r="AV832" s="4"/>
      <c r="AW832" s="4"/>
      <c r="AX832" s="4"/>
      <c r="AY832" s="4"/>
      <c r="AZ832" s="4"/>
      <c r="BA832" s="4"/>
      <c r="BB832" s="4"/>
      <c r="BC832" s="4"/>
      <c r="BD832" s="4"/>
      <c r="BE832" s="4"/>
      <c r="BF832" s="4"/>
      <c r="BG832" s="4"/>
      <c r="BH832" s="4"/>
      <c r="BI832" s="4"/>
      <c r="BJ832" s="4"/>
      <c r="BK832" s="4"/>
      <c r="BL832" s="4"/>
      <c r="BM832" s="4"/>
      <c r="BN832" s="4"/>
      <c r="BO832" s="4"/>
      <c r="BP832" s="4"/>
      <c r="BQ832" s="4"/>
      <c r="BR832" s="4"/>
      <c r="BS832" s="4"/>
      <c r="BT832" s="4"/>
      <c r="BU832" s="4"/>
      <c r="BV832" s="4"/>
      <c r="BW832" s="4"/>
    </row>
    <row r="833" spans="1:75" ht="12.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1"/>
      <c r="AA833" s="52"/>
      <c r="AB833" s="58"/>
      <c r="AC833" s="59"/>
      <c r="AD833" s="58"/>
      <c r="AE833" s="58"/>
      <c r="AF833" s="55"/>
      <c r="AG833" s="4"/>
      <c r="AH833" s="4"/>
      <c r="AI833" s="4"/>
      <c r="AJ833" s="4"/>
      <c r="AK833" s="4"/>
      <c r="AL833" s="4"/>
      <c r="AM833" s="4"/>
      <c r="AN833" s="4"/>
      <c r="AO833" s="4"/>
      <c r="AP833" s="4"/>
      <c r="AQ833" s="4"/>
      <c r="AR833" s="4"/>
      <c r="AS833" s="4"/>
      <c r="AT833" s="4"/>
      <c r="AU833" s="4"/>
      <c r="AV833" s="4"/>
      <c r="AW833" s="4"/>
      <c r="AX833" s="4"/>
      <c r="AY833" s="4"/>
      <c r="AZ833" s="4"/>
      <c r="BA833" s="4"/>
      <c r="BB833" s="4"/>
      <c r="BC833" s="4"/>
      <c r="BD833" s="4"/>
      <c r="BE833" s="4"/>
      <c r="BF833" s="4"/>
      <c r="BG833" s="4"/>
      <c r="BH833" s="4"/>
      <c r="BI833" s="4"/>
      <c r="BJ833" s="4"/>
      <c r="BK833" s="4"/>
      <c r="BL833" s="4"/>
      <c r="BM833" s="4"/>
      <c r="BN833" s="4"/>
      <c r="BO833" s="4"/>
      <c r="BP833" s="4"/>
      <c r="BQ833" s="4"/>
      <c r="BR833" s="4"/>
      <c r="BS833" s="4"/>
      <c r="BT833" s="4"/>
      <c r="BU833" s="4"/>
      <c r="BV833" s="4"/>
      <c r="BW833" s="4"/>
    </row>
    <row r="834" spans="1:75" ht="12.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1"/>
      <c r="AA834" s="52"/>
      <c r="AB834" s="58"/>
      <c r="AC834" s="59"/>
      <c r="AD834" s="58"/>
      <c r="AE834" s="58"/>
      <c r="AF834" s="55"/>
      <c r="AG834" s="4"/>
      <c r="AH834" s="4"/>
      <c r="AI834" s="4"/>
      <c r="AJ834" s="4"/>
      <c r="AK834" s="4"/>
      <c r="AL834" s="4"/>
      <c r="AM834" s="4"/>
      <c r="AN834" s="4"/>
      <c r="AO834" s="4"/>
      <c r="AP834" s="4"/>
      <c r="AQ834" s="4"/>
      <c r="AR834" s="4"/>
      <c r="AS834" s="4"/>
      <c r="AT834" s="4"/>
      <c r="AU834" s="4"/>
      <c r="AV834" s="4"/>
      <c r="AW834" s="4"/>
      <c r="AX834" s="4"/>
      <c r="AY834" s="4"/>
      <c r="AZ834" s="4"/>
      <c r="BA834" s="4"/>
      <c r="BB834" s="4"/>
      <c r="BC834" s="4"/>
      <c r="BD834" s="4"/>
      <c r="BE834" s="4"/>
      <c r="BF834" s="4"/>
      <c r="BG834" s="4"/>
      <c r="BH834" s="4"/>
      <c r="BI834" s="4"/>
      <c r="BJ834" s="4"/>
      <c r="BK834" s="4"/>
      <c r="BL834" s="4"/>
      <c r="BM834" s="4"/>
      <c r="BN834" s="4"/>
      <c r="BO834" s="4"/>
      <c r="BP834" s="4"/>
      <c r="BQ834" s="4"/>
      <c r="BR834" s="4"/>
      <c r="BS834" s="4"/>
      <c r="BT834" s="4"/>
      <c r="BU834" s="4"/>
      <c r="BV834" s="4"/>
      <c r="BW834" s="4"/>
    </row>
    <row r="835" spans="1:75" ht="12.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1"/>
      <c r="AA835" s="52"/>
      <c r="AB835" s="58"/>
      <c r="AC835" s="59"/>
      <c r="AD835" s="58"/>
      <c r="AE835" s="58"/>
      <c r="AF835" s="55"/>
      <c r="AG835" s="4"/>
      <c r="AH835" s="4"/>
      <c r="AI835" s="4"/>
      <c r="AJ835" s="4"/>
      <c r="AK835" s="4"/>
      <c r="AL835" s="4"/>
      <c r="AM835" s="4"/>
      <c r="AN835" s="4"/>
      <c r="AO835" s="4"/>
      <c r="AP835" s="4"/>
      <c r="AQ835" s="4"/>
      <c r="AR835" s="4"/>
      <c r="AS835" s="4"/>
      <c r="AT835" s="4"/>
      <c r="AU835" s="4"/>
      <c r="AV835" s="4"/>
      <c r="AW835" s="4"/>
      <c r="AX835" s="4"/>
      <c r="AY835" s="4"/>
      <c r="AZ835" s="4"/>
      <c r="BA835" s="4"/>
      <c r="BB835" s="4"/>
      <c r="BC835" s="4"/>
      <c r="BD835" s="4"/>
      <c r="BE835" s="4"/>
      <c r="BF835" s="4"/>
      <c r="BG835" s="4"/>
      <c r="BH835" s="4"/>
      <c r="BI835" s="4"/>
      <c r="BJ835" s="4"/>
      <c r="BK835" s="4"/>
      <c r="BL835" s="4"/>
      <c r="BM835" s="4"/>
      <c r="BN835" s="4"/>
      <c r="BO835" s="4"/>
      <c r="BP835" s="4"/>
      <c r="BQ835" s="4"/>
      <c r="BR835" s="4"/>
      <c r="BS835" s="4"/>
      <c r="BT835" s="4"/>
      <c r="BU835" s="4"/>
      <c r="BV835" s="4"/>
      <c r="BW835" s="4"/>
    </row>
    <row r="836" spans="1:75" ht="12.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1"/>
      <c r="AA836" s="52"/>
      <c r="AB836" s="58"/>
      <c r="AC836" s="59"/>
      <c r="AD836" s="58"/>
      <c r="AE836" s="58"/>
      <c r="AF836" s="55"/>
      <c r="AG836" s="4"/>
      <c r="AH836" s="4"/>
      <c r="AI836" s="4"/>
      <c r="AJ836" s="4"/>
      <c r="AK836" s="4"/>
      <c r="AL836" s="4"/>
      <c r="AM836" s="4"/>
      <c r="AN836" s="4"/>
      <c r="AO836" s="4"/>
      <c r="AP836" s="4"/>
      <c r="AQ836" s="4"/>
      <c r="AR836" s="4"/>
      <c r="AS836" s="4"/>
      <c r="AT836" s="4"/>
      <c r="AU836" s="4"/>
      <c r="AV836" s="4"/>
      <c r="AW836" s="4"/>
      <c r="AX836" s="4"/>
      <c r="AY836" s="4"/>
      <c r="AZ836" s="4"/>
      <c r="BA836" s="4"/>
      <c r="BB836" s="4"/>
      <c r="BC836" s="4"/>
      <c r="BD836" s="4"/>
      <c r="BE836" s="4"/>
      <c r="BF836" s="4"/>
      <c r="BG836" s="4"/>
      <c r="BH836" s="4"/>
      <c r="BI836" s="4"/>
      <c r="BJ836" s="4"/>
      <c r="BK836" s="4"/>
      <c r="BL836" s="4"/>
      <c r="BM836" s="4"/>
      <c r="BN836" s="4"/>
      <c r="BO836" s="4"/>
      <c r="BP836" s="4"/>
      <c r="BQ836" s="4"/>
      <c r="BR836" s="4"/>
      <c r="BS836" s="4"/>
      <c r="BT836" s="4"/>
      <c r="BU836" s="4"/>
      <c r="BV836" s="4"/>
      <c r="BW836" s="4"/>
    </row>
    <row r="837" spans="1:75" ht="12.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1"/>
      <c r="AA837" s="52"/>
      <c r="AB837" s="58"/>
      <c r="AC837" s="59"/>
      <c r="AD837" s="58"/>
      <c r="AE837" s="58"/>
      <c r="AF837" s="55"/>
      <c r="AG837" s="4"/>
      <c r="AH837" s="4"/>
      <c r="AI837" s="4"/>
      <c r="AJ837" s="4"/>
      <c r="AK837" s="4"/>
      <c r="AL837" s="4"/>
      <c r="AM837" s="4"/>
      <c r="AN837" s="4"/>
      <c r="AO837" s="4"/>
      <c r="AP837" s="4"/>
      <c r="AQ837" s="4"/>
      <c r="AR837" s="4"/>
      <c r="AS837" s="4"/>
      <c r="AT837" s="4"/>
      <c r="AU837" s="4"/>
      <c r="AV837" s="4"/>
      <c r="AW837" s="4"/>
      <c r="AX837" s="4"/>
      <c r="AY837" s="4"/>
      <c r="AZ837" s="4"/>
      <c r="BA837" s="4"/>
      <c r="BB837" s="4"/>
      <c r="BC837" s="4"/>
      <c r="BD837" s="4"/>
      <c r="BE837" s="4"/>
      <c r="BF837" s="4"/>
      <c r="BG837" s="4"/>
      <c r="BH837" s="4"/>
      <c r="BI837" s="4"/>
      <c r="BJ837" s="4"/>
      <c r="BK837" s="4"/>
      <c r="BL837" s="4"/>
      <c r="BM837" s="4"/>
      <c r="BN837" s="4"/>
      <c r="BO837" s="4"/>
      <c r="BP837" s="4"/>
      <c r="BQ837" s="4"/>
      <c r="BR837" s="4"/>
      <c r="BS837" s="4"/>
      <c r="BT837" s="4"/>
      <c r="BU837" s="4"/>
      <c r="BV837" s="4"/>
      <c r="BW837" s="4"/>
    </row>
    <row r="838" spans="1:75" ht="12.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1"/>
      <c r="AA838" s="52"/>
      <c r="AB838" s="58"/>
      <c r="AC838" s="59"/>
      <c r="AD838" s="58"/>
      <c r="AE838" s="58"/>
      <c r="AF838" s="55"/>
      <c r="AG838" s="4"/>
      <c r="AH838" s="4"/>
      <c r="AI838" s="4"/>
      <c r="AJ838" s="4"/>
      <c r="AK838" s="4"/>
      <c r="AL838" s="4"/>
      <c r="AM838" s="4"/>
      <c r="AN838" s="4"/>
      <c r="AO838" s="4"/>
      <c r="AP838" s="4"/>
      <c r="AQ838" s="4"/>
      <c r="AR838" s="4"/>
      <c r="AS838" s="4"/>
      <c r="AT838" s="4"/>
      <c r="AU838" s="4"/>
      <c r="AV838" s="4"/>
      <c r="AW838" s="4"/>
      <c r="AX838" s="4"/>
      <c r="AY838" s="4"/>
      <c r="AZ838" s="4"/>
      <c r="BA838" s="4"/>
      <c r="BB838" s="4"/>
      <c r="BC838" s="4"/>
      <c r="BD838" s="4"/>
      <c r="BE838" s="4"/>
      <c r="BF838" s="4"/>
      <c r="BG838" s="4"/>
      <c r="BH838" s="4"/>
      <c r="BI838" s="4"/>
      <c r="BJ838" s="4"/>
      <c r="BK838" s="4"/>
      <c r="BL838" s="4"/>
      <c r="BM838" s="4"/>
      <c r="BN838" s="4"/>
      <c r="BO838" s="4"/>
      <c r="BP838" s="4"/>
      <c r="BQ838" s="4"/>
      <c r="BR838" s="4"/>
      <c r="BS838" s="4"/>
      <c r="BT838" s="4"/>
      <c r="BU838" s="4"/>
      <c r="BV838" s="4"/>
      <c r="BW838" s="4"/>
    </row>
    <row r="839" spans="1:75" ht="12.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1"/>
      <c r="AA839" s="52"/>
      <c r="AB839" s="58"/>
      <c r="AC839" s="59"/>
      <c r="AD839" s="58"/>
      <c r="AE839" s="58"/>
      <c r="AF839" s="55"/>
      <c r="AG839" s="4"/>
      <c r="AH839" s="4"/>
      <c r="AI839" s="4"/>
      <c r="AJ839" s="4"/>
      <c r="AK839" s="4"/>
      <c r="AL839" s="4"/>
      <c r="AM839" s="4"/>
      <c r="AN839" s="4"/>
      <c r="AO839" s="4"/>
      <c r="AP839" s="4"/>
      <c r="AQ839" s="4"/>
      <c r="AR839" s="4"/>
      <c r="AS839" s="4"/>
      <c r="AT839" s="4"/>
      <c r="AU839" s="4"/>
      <c r="AV839" s="4"/>
      <c r="AW839" s="4"/>
      <c r="AX839" s="4"/>
      <c r="AY839" s="4"/>
      <c r="AZ839" s="4"/>
      <c r="BA839" s="4"/>
      <c r="BB839" s="4"/>
      <c r="BC839" s="4"/>
      <c r="BD839" s="4"/>
      <c r="BE839" s="4"/>
      <c r="BF839" s="4"/>
      <c r="BG839" s="4"/>
      <c r="BH839" s="4"/>
      <c r="BI839" s="4"/>
      <c r="BJ839" s="4"/>
      <c r="BK839" s="4"/>
      <c r="BL839" s="4"/>
      <c r="BM839" s="4"/>
      <c r="BN839" s="4"/>
      <c r="BO839" s="4"/>
      <c r="BP839" s="4"/>
      <c r="BQ839" s="4"/>
      <c r="BR839" s="4"/>
      <c r="BS839" s="4"/>
      <c r="BT839" s="4"/>
      <c r="BU839" s="4"/>
      <c r="BV839" s="4"/>
      <c r="BW839" s="4"/>
    </row>
    <row r="840" spans="1:75" ht="12.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1"/>
      <c r="AA840" s="52"/>
      <c r="AB840" s="58"/>
      <c r="AC840" s="59"/>
      <c r="AD840" s="58"/>
      <c r="AE840" s="58"/>
      <c r="AF840" s="55"/>
      <c r="AG840" s="4"/>
      <c r="AH840" s="4"/>
      <c r="AI840" s="4"/>
      <c r="AJ840" s="4"/>
      <c r="AK840" s="4"/>
      <c r="AL840" s="4"/>
      <c r="AM840" s="4"/>
      <c r="AN840" s="4"/>
      <c r="AO840" s="4"/>
      <c r="AP840" s="4"/>
      <c r="AQ840" s="4"/>
      <c r="AR840" s="4"/>
      <c r="AS840" s="4"/>
      <c r="AT840" s="4"/>
      <c r="AU840" s="4"/>
      <c r="AV840" s="4"/>
      <c r="AW840" s="4"/>
      <c r="AX840" s="4"/>
      <c r="AY840" s="4"/>
      <c r="AZ840" s="4"/>
      <c r="BA840" s="4"/>
      <c r="BB840" s="4"/>
      <c r="BC840" s="4"/>
      <c r="BD840" s="4"/>
      <c r="BE840" s="4"/>
      <c r="BF840" s="4"/>
      <c r="BG840" s="4"/>
      <c r="BH840" s="4"/>
      <c r="BI840" s="4"/>
      <c r="BJ840" s="4"/>
      <c r="BK840" s="4"/>
      <c r="BL840" s="4"/>
      <c r="BM840" s="4"/>
      <c r="BN840" s="4"/>
      <c r="BO840" s="4"/>
      <c r="BP840" s="4"/>
      <c r="BQ840" s="4"/>
      <c r="BR840" s="4"/>
      <c r="BS840" s="4"/>
      <c r="BT840" s="4"/>
      <c r="BU840" s="4"/>
      <c r="BV840" s="4"/>
      <c r="BW840" s="4"/>
    </row>
    <row r="841" spans="1:75" ht="12.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1"/>
      <c r="AA841" s="52"/>
      <c r="AB841" s="58"/>
      <c r="AC841" s="59"/>
      <c r="AD841" s="58"/>
      <c r="AE841" s="58"/>
      <c r="AF841" s="55"/>
      <c r="AG841" s="4"/>
      <c r="AH841" s="4"/>
      <c r="AI841" s="4"/>
      <c r="AJ841" s="4"/>
      <c r="AK841" s="4"/>
      <c r="AL841" s="4"/>
      <c r="AM841" s="4"/>
      <c r="AN841" s="4"/>
      <c r="AO841" s="4"/>
      <c r="AP841" s="4"/>
      <c r="AQ841" s="4"/>
      <c r="AR841" s="4"/>
      <c r="AS841" s="4"/>
      <c r="AT841" s="4"/>
      <c r="AU841" s="4"/>
      <c r="AV841" s="4"/>
      <c r="AW841" s="4"/>
      <c r="AX841" s="4"/>
      <c r="AY841" s="4"/>
      <c r="AZ841" s="4"/>
      <c r="BA841" s="4"/>
      <c r="BB841" s="4"/>
      <c r="BC841" s="4"/>
      <c r="BD841" s="4"/>
      <c r="BE841" s="4"/>
      <c r="BF841" s="4"/>
      <c r="BG841" s="4"/>
      <c r="BH841" s="4"/>
      <c r="BI841" s="4"/>
      <c r="BJ841" s="4"/>
      <c r="BK841" s="4"/>
      <c r="BL841" s="4"/>
      <c r="BM841" s="4"/>
      <c r="BN841" s="4"/>
      <c r="BO841" s="4"/>
      <c r="BP841" s="4"/>
      <c r="BQ841" s="4"/>
      <c r="BR841" s="4"/>
      <c r="BS841" s="4"/>
      <c r="BT841" s="4"/>
      <c r="BU841" s="4"/>
      <c r="BV841" s="4"/>
      <c r="BW841" s="4"/>
    </row>
    <row r="842" spans="1:75" ht="12.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1"/>
      <c r="AA842" s="52"/>
      <c r="AB842" s="58"/>
      <c r="AC842" s="59"/>
      <c r="AD842" s="58"/>
      <c r="AE842" s="58"/>
      <c r="AF842" s="55"/>
      <c r="AG842" s="4"/>
      <c r="AH842" s="4"/>
      <c r="AI842" s="4"/>
      <c r="AJ842" s="4"/>
      <c r="AK842" s="4"/>
      <c r="AL842" s="4"/>
      <c r="AM842" s="4"/>
      <c r="AN842" s="4"/>
      <c r="AO842" s="4"/>
      <c r="AP842" s="4"/>
      <c r="AQ842" s="4"/>
      <c r="AR842" s="4"/>
      <c r="AS842" s="4"/>
      <c r="AT842" s="4"/>
      <c r="AU842" s="4"/>
      <c r="AV842" s="4"/>
      <c r="AW842" s="4"/>
      <c r="AX842" s="4"/>
      <c r="AY842" s="4"/>
      <c r="AZ842" s="4"/>
      <c r="BA842" s="4"/>
      <c r="BB842" s="4"/>
      <c r="BC842" s="4"/>
      <c r="BD842" s="4"/>
      <c r="BE842" s="4"/>
      <c r="BF842" s="4"/>
      <c r="BG842" s="4"/>
      <c r="BH842" s="4"/>
      <c r="BI842" s="4"/>
      <c r="BJ842" s="4"/>
      <c r="BK842" s="4"/>
      <c r="BL842" s="4"/>
      <c r="BM842" s="4"/>
      <c r="BN842" s="4"/>
      <c r="BO842" s="4"/>
      <c r="BP842" s="4"/>
      <c r="BQ842" s="4"/>
      <c r="BR842" s="4"/>
      <c r="BS842" s="4"/>
      <c r="BT842" s="4"/>
      <c r="BU842" s="4"/>
      <c r="BV842" s="4"/>
      <c r="BW842" s="4"/>
    </row>
    <row r="843" spans="1:75" ht="12.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1"/>
      <c r="AA843" s="52"/>
      <c r="AB843" s="58"/>
      <c r="AC843" s="59"/>
      <c r="AD843" s="58"/>
      <c r="AE843" s="58"/>
      <c r="AF843" s="55"/>
      <c r="AG843" s="4"/>
      <c r="AH843" s="4"/>
      <c r="AI843" s="4"/>
      <c r="AJ843" s="4"/>
      <c r="AK843" s="4"/>
      <c r="AL843" s="4"/>
      <c r="AM843" s="4"/>
      <c r="AN843" s="4"/>
      <c r="AO843" s="4"/>
      <c r="AP843" s="4"/>
      <c r="AQ843" s="4"/>
      <c r="AR843" s="4"/>
      <c r="AS843" s="4"/>
      <c r="AT843" s="4"/>
      <c r="AU843" s="4"/>
      <c r="AV843" s="4"/>
      <c r="AW843" s="4"/>
      <c r="AX843" s="4"/>
      <c r="AY843" s="4"/>
      <c r="AZ843" s="4"/>
      <c r="BA843" s="4"/>
      <c r="BB843" s="4"/>
      <c r="BC843" s="4"/>
      <c r="BD843" s="4"/>
      <c r="BE843" s="4"/>
      <c r="BF843" s="4"/>
      <c r="BG843" s="4"/>
      <c r="BH843" s="4"/>
      <c r="BI843" s="4"/>
      <c r="BJ843" s="4"/>
      <c r="BK843" s="4"/>
      <c r="BL843" s="4"/>
      <c r="BM843" s="4"/>
      <c r="BN843" s="4"/>
      <c r="BO843" s="4"/>
      <c r="BP843" s="4"/>
      <c r="BQ843" s="4"/>
      <c r="BR843" s="4"/>
      <c r="BS843" s="4"/>
      <c r="BT843" s="4"/>
      <c r="BU843" s="4"/>
      <c r="BV843" s="4"/>
      <c r="BW843" s="4"/>
    </row>
    <row r="844" spans="1:75" ht="12.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1"/>
      <c r="AA844" s="52"/>
      <c r="AB844" s="58"/>
      <c r="AC844" s="59"/>
      <c r="AD844" s="58"/>
      <c r="AE844" s="58"/>
      <c r="AF844" s="55"/>
      <c r="AG844" s="4"/>
      <c r="AH844" s="4"/>
      <c r="AI844" s="4"/>
      <c r="AJ844" s="4"/>
      <c r="AK844" s="4"/>
      <c r="AL844" s="4"/>
      <c r="AM844" s="4"/>
      <c r="AN844" s="4"/>
      <c r="AO844" s="4"/>
      <c r="AP844" s="4"/>
      <c r="AQ844" s="4"/>
      <c r="AR844" s="4"/>
      <c r="AS844" s="4"/>
      <c r="AT844" s="4"/>
      <c r="AU844" s="4"/>
      <c r="AV844" s="4"/>
      <c r="AW844" s="4"/>
      <c r="AX844" s="4"/>
      <c r="AY844" s="4"/>
      <c r="AZ844" s="4"/>
      <c r="BA844" s="4"/>
      <c r="BB844" s="4"/>
      <c r="BC844" s="4"/>
      <c r="BD844" s="4"/>
      <c r="BE844" s="4"/>
      <c r="BF844" s="4"/>
      <c r="BG844" s="4"/>
      <c r="BH844" s="4"/>
      <c r="BI844" s="4"/>
      <c r="BJ844" s="4"/>
      <c r="BK844" s="4"/>
      <c r="BL844" s="4"/>
      <c r="BM844" s="4"/>
      <c r="BN844" s="4"/>
      <c r="BO844" s="4"/>
      <c r="BP844" s="4"/>
      <c r="BQ844" s="4"/>
      <c r="BR844" s="4"/>
      <c r="BS844" s="4"/>
      <c r="BT844" s="4"/>
      <c r="BU844" s="4"/>
      <c r="BV844" s="4"/>
      <c r="BW844" s="4"/>
    </row>
    <row r="845" spans="1:75" ht="12.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1"/>
      <c r="AA845" s="52"/>
      <c r="AB845" s="58"/>
      <c r="AC845" s="59"/>
      <c r="AD845" s="58"/>
      <c r="AE845" s="58"/>
      <c r="AF845" s="55"/>
      <c r="AG845" s="4"/>
      <c r="AH845" s="4"/>
      <c r="AI845" s="4"/>
      <c r="AJ845" s="4"/>
      <c r="AK845" s="4"/>
      <c r="AL845" s="4"/>
      <c r="AM845" s="4"/>
      <c r="AN845" s="4"/>
      <c r="AO845" s="4"/>
      <c r="AP845" s="4"/>
      <c r="AQ845" s="4"/>
      <c r="AR845" s="4"/>
      <c r="AS845" s="4"/>
      <c r="AT845" s="4"/>
      <c r="AU845" s="4"/>
      <c r="AV845" s="4"/>
      <c r="AW845" s="4"/>
      <c r="AX845" s="4"/>
      <c r="AY845" s="4"/>
      <c r="AZ845" s="4"/>
      <c r="BA845" s="4"/>
      <c r="BB845" s="4"/>
      <c r="BC845" s="4"/>
      <c r="BD845" s="4"/>
      <c r="BE845" s="4"/>
      <c r="BF845" s="4"/>
      <c r="BG845" s="4"/>
      <c r="BH845" s="4"/>
      <c r="BI845" s="4"/>
      <c r="BJ845" s="4"/>
      <c r="BK845" s="4"/>
      <c r="BL845" s="4"/>
      <c r="BM845" s="4"/>
      <c r="BN845" s="4"/>
      <c r="BO845" s="4"/>
      <c r="BP845" s="4"/>
      <c r="BQ845" s="4"/>
      <c r="BR845" s="4"/>
      <c r="BS845" s="4"/>
      <c r="BT845" s="4"/>
      <c r="BU845" s="4"/>
      <c r="BV845" s="4"/>
      <c r="BW845" s="4"/>
    </row>
    <row r="846" spans="1:75" ht="12.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1"/>
      <c r="AA846" s="52"/>
      <c r="AB846" s="58"/>
      <c r="AC846" s="59"/>
      <c r="AD846" s="58"/>
      <c r="AE846" s="58"/>
      <c r="AF846" s="55"/>
      <c r="AG846" s="4"/>
      <c r="AH846" s="4"/>
      <c r="AI846" s="4"/>
      <c r="AJ846" s="4"/>
      <c r="AK846" s="4"/>
      <c r="AL846" s="4"/>
      <c r="AM846" s="4"/>
      <c r="AN846" s="4"/>
      <c r="AO846" s="4"/>
      <c r="AP846" s="4"/>
      <c r="AQ846" s="4"/>
      <c r="AR846" s="4"/>
      <c r="AS846" s="4"/>
      <c r="AT846" s="4"/>
      <c r="AU846" s="4"/>
      <c r="AV846" s="4"/>
      <c r="AW846" s="4"/>
      <c r="AX846" s="4"/>
      <c r="AY846" s="4"/>
      <c r="AZ846" s="4"/>
      <c r="BA846" s="4"/>
      <c r="BB846" s="4"/>
      <c r="BC846" s="4"/>
      <c r="BD846" s="4"/>
      <c r="BE846" s="4"/>
      <c r="BF846" s="4"/>
      <c r="BG846" s="4"/>
      <c r="BH846" s="4"/>
      <c r="BI846" s="4"/>
      <c r="BJ846" s="4"/>
      <c r="BK846" s="4"/>
      <c r="BL846" s="4"/>
      <c r="BM846" s="4"/>
      <c r="BN846" s="4"/>
      <c r="BO846" s="4"/>
      <c r="BP846" s="4"/>
      <c r="BQ846" s="4"/>
      <c r="BR846" s="4"/>
      <c r="BS846" s="4"/>
      <c r="BT846" s="4"/>
      <c r="BU846" s="4"/>
      <c r="BV846" s="4"/>
      <c r="BW846" s="4"/>
    </row>
    <row r="847" spans="1:75" ht="12.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1"/>
      <c r="AA847" s="52"/>
      <c r="AB847" s="58"/>
      <c r="AC847" s="59"/>
      <c r="AD847" s="58"/>
      <c r="AE847" s="58"/>
      <c r="AF847" s="55"/>
      <c r="AG847" s="4"/>
      <c r="AH847" s="4"/>
      <c r="AI847" s="4"/>
      <c r="AJ847" s="4"/>
      <c r="AK847" s="4"/>
      <c r="AL847" s="4"/>
      <c r="AM847" s="4"/>
      <c r="AN847" s="4"/>
      <c r="AO847" s="4"/>
      <c r="AP847" s="4"/>
      <c r="AQ847" s="4"/>
      <c r="AR847" s="4"/>
      <c r="AS847" s="4"/>
      <c r="AT847" s="4"/>
      <c r="AU847" s="4"/>
      <c r="AV847" s="4"/>
      <c r="AW847" s="4"/>
      <c r="AX847" s="4"/>
      <c r="AY847" s="4"/>
      <c r="AZ847" s="4"/>
      <c r="BA847" s="4"/>
      <c r="BB847" s="4"/>
      <c r="BC847" s="4"/>
      <c r="BD847" s="4"/>
      <c r="BE847" s="4"/>
      <c r="BF847" s="4"/>
      <c r="BG847" s="4"/>
      <c r="BH847" s="4"/>
      <c r="BI847" s="4"/>
      <c r="BJ847" s="4"/>
      <c r="BK847" s="4"/>
      <c r="BL847" s="4"/>
      <c r="BM847" s="4"/>
      <c r="BN847" s="4"/>
      <c r="BO847" s="4"/>
      <c r="BP847" s="4"/>
      <c r="BQ847" s="4"/>
      <c r="BR847" s="4"/>
      <c r="BS847" s="4"/>
      <c r="BT847" s="4"/>
      <c r="BU847" s="4"/>
      <c r="BV847" s="4"/>
      <c r="BW847" s="4"/>
    </row>
    <row r="848" spans="1:75" ht="12.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1"/>
      <c r="AA848" s="52"/>
      <c r="AB848" s="58"/>
      <c r="AC848" s="59"/>
      <c r="AD848" s="58"/>
      <c r="AE848" s="58"/>
      <c r="AF848" s="55"/>
      <c r="AG848" s="4"/>
      <c r="AH848" s="4"/>
      <c r="AI848" s="4"/>
      <c r="AJ848" s="4"/>
      <c r="AK848" s="4"/>
      <c r="AL848" s="4"/>
      <c r="AM848" s="4"/>
      <c r="AN848" s="4"/>
      <c r="AO848" s="4"/>
      <c r="AP848" s="4"/>
      <c r="AQ848" s="4"/>
      <c r="AR848" s="4"/>
      <c r="AS848" s="4"/>
      <c r="AT848" s="4"/>
      <c r="AU848" s="4"/>
      <c r="AV848" s="4"/>
      <c r="AW848" s="4"/>
      <c r="AX848" s="4"/>
      <c r="AY848" s="4"/>
      <c r="AZ848" s="4"/>
      <c r="BA848" s="4"/>
      <c r="BB848" s="4"/>
      <c r="BC848" s="4"/>
      <c r="BD848" s="4"/>
      <c r="BE848" s="4"/>
      <c r="BF848" s="4"/>
      <c r="BG848" s="4"/>
      <c r="BH848" s="4"/>
      <c r="BI848" s="4"/>
      <c r="BJ848" s="4"/>
      <c r="BK848" s="4"/>
      <c r="BL848" s="4"/>
      <c r="BM848" s="4"/>
      <c r="BN848" s="4"/>
      <c r="BO848" s="4"/>
      <c r="BP848" s="4"/>
      <c r="BQ848" s="4"/>
      <c r="BR848" s="4"/>
      <c r="BS848" s="4"/>
      <c r="BT848" s="4"/>
      <c r="BU848" s="4"/>
      <c r="BV848" s="4"/>
      <c r="BW848" s="4"/>
    </row>
    <row r="849" spans="1:75" ht="12.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1"/>
      <c r="AA849" s="52"/>
      <c r="AB849" s="58"/>
      <c r="AC849" s="59"/>
      <c r="AD849" s="58"/>
      <c r="AE849" s="58"/>
      <c r="AF849" s="55"/>
      <c r="AG849" s="4"/>
      <c r="AH849" s="4"/>
      <c r="AI849" s="4"/>
      <c r="AJ849" s="4"/>
      <c r="AK849" s="4"/>
      <c r="AL849" s="4"/>
      <c r="AM849" s="4"/>
      <c r="AN849" s="4"/>
      <c r="AO849" s="4"/>
      <c r="AP849" s="4"/>
      <c r="AQ849" s="4"/>
      <c r="AR849" s="4"/>
      <c r="AS849" s="4"/>
      <c r="AT849" s="4"/>
      <c r="AU849" s="4"/>
      <c r="AV849" s="4"/>
      <c r="AW849" s="4"/>
      <c r="AX849" s="4"/>
      <c r="AY849" s="4"/>
      <c r="AZ849" s="4"/>
      <c r="BA849" s="4"/>
      <c r="BB849" s="4"/>
      <c r="BC849" s="4"/>
      <c r="BD849" s="4"/>
      <c r="BE849" s="4"/>
      <c r="BF849" s="4"/>
      <c r="BG849" s="4"/>
      <c r="BH849" s="4"/>
      <c r="BI849" s="4"/>
      <c r="BJ849" s="4"/>
      <c r="BK849" s="4"/>
      <c r="BL849" s="4"/>
      <c r="BM849" s="4"/>
      <c r="BN849" s="4"/>
      <c r="BO849" s="4"/>
      <c r="BP849" s="4"/>
      <c r="BQ849" s="4"/>
      <c r="BR849" s="4"/>
      <c r="BS849" s="4"/>
      <c r="BT849" s="4"/>
      <c r="BU849" s="4"/>
      <c r="BV849" s="4"/>
      <c r="BW849" s="4"/>
    </row>
    <row r="850" spans="1:75" ht="12.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1"/>
      <c r="AA850" s="52"/>
      <c r="AB850" s="58"/>
      <c r="AC850" s="59"/>
      <c r="AD850" s="58"/>
      <c r="AE850" s="58"/>
      <c r="AF850" s="55"/>
      <c r="AG850" s="4"/>
      <c r="AH850" s="4"/>
      <c r="AI850" s="4"/>
      <c r="AJ850" s="4"/>
      <c r="AK850" s="4"/>
      <c r="AL850" s="4"/>
      <c r="AM850" s="4"/>
      <c r="AN850" s="4"/>
      <c r="AO850" s="4"/>
      <c r="AP850" s="4"/>
      <c r="AQ850" s="4"/>
      <c r="AR850" s="4"/>
      <c r="AS850" s="4"/>
      <c r="AT850" s="4"/>
      <c r="AU850" s="4"/>
      <c r="AV850" s="4"/>
      <c r="AW850" s="4"/>
      <c r="AX850" s="4"/>
      <c r="AY850" s="4"/>
      <c r="AZ850" s="4"/>
      <c r="BA850" s="4"/>
      <c r="BB850" s="4"/>
      <c r="BC850" s="4"/>
      <c r="BD850" s="4"/>
      <c r="BE850" s="4"/>
      <c r="BF850" s="4"/>
      <c r="BG850" s="4"/>
      <c r="BH850" s="4"/>
      <c r="BI850" s="4"/>
      <c r="BJ850" s="4"/>
      <c r="BK850" s="4"/>
      <c r="BL850" s="4"/>
      <c r="BM850" s="4"/>
      <c r="BN850" s="4"/>
      <c r="BO850" s="4"/>
      <c r="BP850" s="4"/>
      <c r="BQ850" s="4"/>
      <c r="BR850" s="4"/>
      <c r="BS850" s="4"/>
      <c r="BT850" s="4"/>
      <c r="BU850" s="4"/>
      <c r="BV850" s="4"/>
      <c r="BW850" s="4"/>
    </row>
    <row r="851" spans="1:75" ht="12.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1"/>
      <c r="AA851" s="52"/>
      <c r="AB851" s="58"/>
      <c r="AC851" s="59"/>
      <c r="AD851" s="58"/>
      <c r="AE851" s="58"/>
      <c r="AF851" s="55"/>
      <c r="AG851" s="4"/>
      <c r="AH851" s="4"/>
      <c r="AI851" s="4"/>
      <c r="AJ851" s="4"/>
      <c r="AK851" s="4"/>
      <c r="AL851" s="4"/>
      <c r="AM851" s="4"/>
      <c r="AN851" s="4"/>
      <c r="AO851" s="4"/>
      <c r="AP851" s="4"/>
      <c r="AQ851" s="4"/>
      <c r="AR851" s="4"/>
      <c r="AS851" s="4"/>
      <c r="AT851" s="4"/>
      <c r="AU851" s="4"/>
      <c r="AV851" s="4"/>
      <c r="AW851" s="4"/>
      <c r="AX851" s="4"/>
      <c r="AY851" s="4"/>
      <c r="AZ851" s="4"/>
      <c r="BA851" s="4"/>
      <c r="BB851" s="4"/>
      <c r="BC851" s="4"/>
      <c r="BD851" s="4"/>
      <c r="BE851" s="4"/>
      <c r="BF851" s="4"/>
      <c r="BG851" s="4"/>
      <c r="BH851" s="4"/>
      <c r="BI851" s="4"/>
      <c r="BJ851" s="4"/>
      <c r="BK851" s="4"/>
      <c r="BL851" s="4"/>
      <c r="BM851" s="4"/>
      <c r="BN851" s="4"/>
      <c r="BO851" s="4"/>
      <c r="BP851" s="4"/>
      <c r="BQ851" s="4"/>
      <c r="BR851" s="4"/>
      <c r="BS851" s="4"/>
      <c r="BT851" s="4"/>
      <c r="BU851" s="4"/>
      <c r="BV851" s="4"/>
      <c r="BW851" s="4"/>
    </row>
    <row r="852" spans="1:75" ht="12.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1"/>
      <c r="AA852" s="52"/>
      <c r="AB852" s="58"/>
      <c r="AC852" s="59"/>
      <c r="AD852" s="58"/>
      <c r="AE852" s="58"/>
      <c r="AF852" s="55"/>
      <c r="AG852" s="4"/>
      <c r="AH852" s="4"/>
      <c r="AI852" s="4"/>
      <c r="AJ852" s="4"/>
      <c r="AK852" s="4"/>
      <c r="AL852" s="4"/>
      <c r="AM852" s="4"/>
      <c r="AN852" s="4"/>
      <c r="AO852" s="4"/>
      <c r="AP852" s="4"/>
      <c r="AQ852" s="4"/>
      <c r="AR852" s="4"/>
      <c r="AS852" s="4"/>
      <c r="AT852" s="4"/>
      <c r="AU852" s="4"/>
      <c r="AV852" s="4"/>
      <c r="AW852" s="4"/>
      <c r="AX852" s="4"/>
      <c r="AY852" s="4"/>
      <c r="AZ852" s="4"/>
      <c r="BA852" s="4"/>
      <c r="BB852" s="4"/>
      <c r="BC852" s="4"/>
      <c r="BD852" s="4"/>
      <c r="BE852" s="4"/>
      <c r="BF852" s="4"/>
      <c r="BG852" s="4"/>
      <c r="BH852" s="4"/>
      <c r="BI852" s="4"/>
      <c r="BJ852" s="4"/>
      <c r="BK852" s="4"/>
      <c r="BL852" s="4"/>
      <c r="BM852" s="4"/>
      <c r="BN852" s="4"/>
      <c r="BO852" s="4"/>
      <c r="BP852" s="4"/>
      <c r="BQ852" s="4"/>
      <c r="BR852" s="4"/>
      <c r="BS852" s="4"/>
      <c r="BT852" s="4"/>
      <c r="BU852" s="4"/>
      <c r="BV852" s="4"/>
      <c r="BW852" s="4"/>
    </row>
    <row r="853" spans="1:75" ht="12.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1"/>
      <c r="AA853" s="52"/>
      <c r="AB853" s="58"/>
      <c r="AC853" s="59"/>
      <c r="AD853" s="58"/>
      <c r="AE853" s="58"/>
      <c r="AF853" s="55"/>
      <c r="AG853" s="4"/>
      <c r="AH853" s="4"/>
      <c r="AI853" s="4"/>
      <c r="AJ853" s="4"/>
      <c r="AK853" s="4"/>
      <c r="AL853" s="4"/>
      <c r="AM853" s="4"/>
      <c r="AN853" s="4"/>
      <c r="AO853" s="4"/>
      <c r="AP853" s="4"/>
      <c r="AQ853" s="4"/>
      <c r="AR853" s="4"/>
      <c r="AS853" s="4"/>
      <c r="AT853" s="4"/>
      <c r="AU853" s="4"/>
      <c r="AV853" s="4"/>
      <c r="AW853" s="4"/>
      <c r="AX853" s="4"/>
      <c r="AY853" s="4"/>
      <c r="AZ853" s="4"/>
      <c r="BA853" s="4"/>
      <c r="BB853" s="4"/>
      <c r="BC853" s="4"/>
      <c r="BD853" s="4"/>
      <c r="BE853" s="4"/>
      <c r="BF853" s="4"/>
      <c r="BG853" s="4"/>
      <c r="BH853" s="4"/>
      <c r="BI853" s="4"/>
      <c r="BJ853" s="4"/>
      <c r="BK853" s="4"/>
      <c r="BL853" s="4"/>
      <c r="BM853" s="4"/>
      <c r="BN853" s="4"/>
      <c r="BO853" s="4"/>
      <c r="BP853" s="4"/>
      <c r="BQ853" s="4"/>
      <c r="BR853" s="4"/>
      <c r="BS853" s="4"/>
      <c r="BT853" s="4"/>
      <c r="BU853" s="4"/>
      <c r="BV853" s="4"/>
      <c r="BW853" s="4"/>
    </row>
    <row r="854" spans="1:75" ht="12.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1"/>
      <c r="AA854" s="52"/>
      <c r="AB854" s="58"/>
      <c r="AC854" s="59"/>
      <c r="AD854" s="58"/>
      <c r="AE854" s="58"/>
      <c r="AF854" s="55"/>
      <c r="AG854" s="4"/>
      <c r="AH854" s="4"/>
      <c r="AI854" s="4"/>
      <c r="AJ854" s="4"/>
      <c r="AK854" s="4"/>
      <c r="AL854" s="4"/>
      <c r="AM854" s="4"/>
      <c r="AN854" s="4"/>
      <c r="AO854" s="4"/>
      <c r="AP854" s="4"/>
      <c r="AQ854" s="4"/>
      <c r="AR854" s="4"/>
      <c r="AS854" s="4"/>
      <c r="AT854" s="4"/>
      <c r="AU854" s="4"/>
      <c r="AV854" s="4"/>
      <c r="AW854" s="4"/>
      <c r="AX854" s="4"/>
      <c r="AY854" s="4"/>
      <c r="AZ854" s="4"/>
      <c r="BA854" s="4"/>
      <c r="BB854" s="4"/>
      <c r="BC854" s="4"/>
      <c r="BD854" s="4"/>
      <c r="BE854" s="4"/>
      <c r="BF854" s="4"/>
      <c r="BG854" s="4"/>
      <c r="BH854" s="4"/>
      <c r="BI854" s="4"/>
      <c r="BJ854" s="4"/>
      <c r="BK854" s="4"/>
      <c r="BL854" s="4"/>
      <c r="BM854" s="4"/>
      <c r="BN854" s="4"/>
      <c r="BO854" s="4"/>
      <c r="BP854" s="4"/>
      <c r="BQ854" s="4"/>
      <c r="BR854" s="4"/>
      <c r="BS854" s="4"/>
      <c r="BT854" s="4"/>
      <c r="BU854" s="4"/>
      <c r="BV854" s="4"/>
      <c r="BW854" s="4"/>
    </row>
    <row r="855" spans="1:75" ht="12.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1"/>
      <c r="AA855" s="52"/>
      <c r="AB855" s="58"/>
      <c r="AC855" s="59"/>
      <c r="AD855" s="58"/>
      <c r="AE855" s="58"/>
      <c r="AF855" s="55"/>
      <c r="AG855" s="4"/>
      <c r="AH855" s="4"/>
      <c r="AI855" s="4"/>
      <c r="AJ855" s="4"/>
      <c r="AK855" s="4"/>
      <c r="AL855" s="4"/>
      <c r="AM855" s="4"/>
      <c r="AN855" s="4"/>
      <c r="AO855" s="4"/>
      <c r="AP855" s="4"/>
      <c r="AQ855" s="4"/>
      <c r="AR855" s="4"/>
      <c r="AS855" s="4"/>
      <c r="AT855" s="4"/>
      <c r="AU855" s="4"/>
      <c r="AV855" s="4"/>
      <c r="AW855" s="4"/>
      <c r="AX855" s="4"/>
      <c r="AY855" s="4"/>
      <c r="AZ855" s="4"/>
      <c r="BA855" s="4"/>
      <c r="BB855" s="4"/>
      <c r="BC855" s="4"/>
      <c r="BD855" s="4"/>
      <c r="BE855" s="4"/>
      <c r="BF855" s="4"/>
      <c r="BG855" s="4"/>
      <c r="BH855" s="4"/>
      <c r="BI855" s="4"/>
      <c r="BJ855" s="4"/>
      <c r="BK855" s="4"/>
      <c r="BL855" s="4"/>
      <c r="BM855" s="4"/>
      <c r="BN855" s="4"/>
      <c r="BO855" s="4"/>
      <c r="BP855" s="4"/>
      <c r="BQ855" s="4"/>
      <c r="BR855" s="4"/>
      <c r="BS855" s="4"/>
      <c r="BT855" s="4"/>
      <c r="BU855" s="4"/>
      <c r="BV855" s="4"/>
      <c r="BW855" s="4"/>
    </row>
    <row r="856" spans="1:75" ht="12.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1"/>
      <c r="AA856" s="52"/>
      <c r="AB856" s="58"/>
      <c r="AC856" s="59"/>
      <c r="AD856" s="58"/>
      <c r="AE856" s="58"/>
      <c r="AF856" s="55"/>
      <c r="AG856" s="4"/>
      <c r="AH856" s="4"/>
      <c r="AI856" s="4"/>
      <c r="AJ856" s="4"/>
      <c r="AK856" s="4"/>
      <c r="AL856" s="4"/>
      <c r="AM856" s="4"/>
      <c r="AN856" s="4"/>
      <c r="AO856" s="4"/>
      <c r="AP856" s="4"/>
      <c r="AQ856" s="4"/>
      <c r="AR856" s="4"/>
      <c r="AS856" s="4"/>
      <c r="AT856" s="4"/>
      <c r="AU856" s="4"/>
      <c r="AV856" s="4"/>
      <c r="AW856" s="4"/>
      <c r="AX856" s="4"/>
      <c r="AY856" s="4"/>
      <c r="AZ856" s="4"/>
      <c r="BA856" s="4"/>
      <c r="BB856" s="4"/>
      <c r="BC856" s="4"/>
      <c r="BD856" s="4"/>
      <c r="BE856" s="4"/>
      <c r="BF856" s="4"/>
      <c r="BG856" s="4"/>
      <c r="BH856" s="4"/>
      <c r="BI856" s="4"/>
      <c r="BJ856" s="4"/>
      <c r="BK856" s="4"/>
      <c r="BL856" s="4"/>
      <c r="BM856" s="4"/>
      <c r="BN856" s="4"/>
      <c r="BO856" s="4"/>
      <c r="BP856" s="4"/>
      <c r="BQ856" s="4"/>
      <c r="BR856" s="4"/>
      <c r="BS856" s="4"/>
      <c r="BT856" s="4"/>
      <c r="BU856" s="4"/>
      <c r="BV856" s="4"/>
      <c r="BW856" s="4"/>
    </row>
    <row r="857" spans="1:75" ht="12.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1"/>
      <c r="AA857" s="52"/>
      <c r="AB857" s="58"/>
      <c r="AC857" s="59"/>
      <c r="AD857" s="58"/>
      <c r="AE857" s="58"/>
      <c r="AF857" s="55"/>
      <c r="AG857" s="4"/>
      <c r="AH857" s="4"/>
      <c r="AI857" s="4"/>
      <c r="AJ857" s="4"/>
      <c r="AK857" s="4"/>
      <c r="AL857" s="4"/>
      <c r="AM857" s="4"/>
      <c r="AN857" s="4"/>
      <c r="AO857" s="4"/>
      <c r="AP857" s="4"/>
      <c r="AQ857" s="4"/>
      <c r="AR857" s="4"/>
      <c r="AS857" s="4"/>
      <c r="AT857" s="4"/>
      <c r="AU857" s="4"/>
      <c r="AV857" s="4"/>
      <c r="AW857" s="4"/>
      <c r="AX857" s="4"/>
      <c r="AY857" s="4"/>
      <c r="AZ857" s="4"/>
      <c r="BA857" s="4"/>
      <c r="BB857" s="4"/>
      <c r="BC857" s="4"/>
      <c r="BD857" s="4"/>
      <c r="BE857" s="4"/>
      <c r="BF857" s="4"/>
      <c r="BG857" s="4"/>
      <c r="BH857" s="4"/>
      <c r="BI857" s="4"/>
      <c r="BJ857" s="4"/>
      <c r="BK857" s="4"/>
      <c r="BL857" s="4"/>
      <c r="BM857" s="4"/>
      <c r="BN857" s="4"/>
      <c r="BO857" s="4"/>
      <c r="BP857" s="4"/>
      <c r="BQ857" s="4"/>
      <c r="BR857" s="4"/>
      <c r="BS857" s="4"/>
      <c r="BT857" s="4"/>
      <c r="BU857" s="4"/>
      <c r="BV857" s="4"/>
      <c r="BW857" s="4"/>
    </row>
    <row r="858" spans="1:75" ht="12.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1"/>
      <c r="AA858" s="52"/>
      <c r="AB858" s="58"/>
      <c r="AC858" s="59"/>
      <c r="AD858" s="58"/>
      <c r="AE858" s="58"/>
      <c r="AF858" s="55"/>
      <c r="AG858" s="4"/>
      <c r="AH858" s="4"/>
      <c r="AI858" s="4"/>
      <c r="AJ858" s="4"/>
      <c r="AK858" s="4"/>
      <c r="AL858" s="4"/>
      <c r="AM858" s="4"/>
      <c r="AN858" s="4"/>
      <c r="AO858" s="4"/>
      <c r="AP858" s="4"/>
      <c r="AQ858" s="4"/>
      <c r="AR858" s="4"/>
      <c r="AS858" s="4"/>
      <c r="AT858" s="4"/>
      <c r="AU858" s="4"/>
      <c r="AV858" s="4"/>
      <c r="AW858" s="4"/>
      <c r="AX858" s="4"/>
      <c r="AY858" s="4"/>
      <c r="AZ858" s="4"/>
      <c r="BA858" s="4"/>
      <c r="BB858" s="4"/>
      <c r="BC858" s="4"/>
      <c r="BD858" s="4"/>
      <c r="BE858" s="4"/>
      <c r="BF858" s="4"/>
      <c r="BG858" s="4"/>
      <c r="BH858" s="4"/>
      <c r="BI858" s="4"/>
      <c r="BJ858" s="4"/>
      <c r="BK858" s="4"/>
      <c r="BL858" s="4"/>
      <c r="BM858" s="4"/>
      <c r="BN858" s="4"/>
      <c r="BO858" s="4"/>
      <c r="BP858" s="4"/>
      <c r="BQ858" s="4"/>
      <c r="BR858" s="4"/>
      <c r="BS858" s="4"/>
      <c r="BT858" s="4"/>
      <c r="BU858" s="4"/>
      <c r="BV858" s="4"/>
      <c r="BW858" s="4"/>
    </row>
    <row r="859" spans="1:75" ht="12.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1"/>
      <c r="AA859" s="52"/>
      <c r="AB859" s="58"/>
      <c r="AC859" s="59"/>
      <c r="AD859" s="58"/>
      <c r="AE859" s="58"/>
      <c r="AF859" s="55"/>
      <c r="AG859" s="4"/>
      <c r="AH859" s="4"/>
      <c r="AI859" s="4"/>
      <c r="AJ859" s="4"/>
      <c r="AK859" s="4"/>
      <c r="AL859" s="4"/>
      <c r="AM859" s="4"/>
      <c r="AN859" s="4"/>
      <c r="AO859" s="4"/>
      <c r="AP859" s="4"/>
      <c r="AQ859" s="4"/>
      <c r="AR859" s="4"/>
      <c r="AS859" s="4"/>
      <c r="AT859" s="4"/>
      <c r="AU859" s="4"/>
      <c r="AV859" s="4"/>
      <c r="AW859" s="4"/>
      <c r="AX859" s="4"/>
      <c r="AY859" s="4"/>
      <c r="AZ859" s="4"/>
      <c r="BA859" s="4"/>
      <c r="BB859" s="4"/>
      <c r="BC859" s="4"/>
      <c r="BD859" s="4"/>
      <c r="BE859" s="4"/>
      <c r="BF859" s="4"/>
      <c r="BG859" s="4"/>
      <c r="BH859" s="4"/>
      <c r="BI859" s="4"/>
      <c r="BJ859" s="4"/>
      <c r="BK859" s="4"/>
      <c r="BL859" s="4"/>
      <c r="BM859" s="4"/>
      <c r="BN859" s="4"/>
      <c r="BO859" s="4"/>
      <c r="BP859" s="4"/>
      <c r="BQ859" s="4"/>
      <c r="BR859" s="4"/>
      <c r="BS859" s="4"/>
      <c r="BT859" s="4"/>
      <c r="BU859" s="4"/>
      <c r="BV859" s="4"/>
      <c r="BW859" s="4"/>
    </row>
    <row r="860" spans="1:75" ht="12.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1"/>
      <c r="AA860" s="52"/>
      <c r="AB860" s="58"/>
      <c r="AC860" s="59"/>
      <c r="AD860" s="58"/>
      <c r="AE860" s="58"/>
      <c r="AF860" s="55"/>
      <c r="AG860" s="4"/>
      <c r="AH860" s="4"/>
      <c r="AI860" s="4"/>
      <c r="AJ860" s="4"/>
      <c r="AK860" s="4"/>
      <c r="AL860" s="4"/>
      <c r="AM860" s="4"/>
      <c r="AN860" s="4"/>
      <c r="AO860" s="4"/>
      <c r="AP860" s="4"/>
      <c r="AQ860" s="4"/>
      <c r="AR860" s="4"/>
      <c r="AS860" s="4"/>
      <c r="AT860" s="4"/>
      <c r="AU860" s="4"/>
      <c r="AV860" s="4"/>
      <c r="AW860" s="4"/>
      <c r="AX860" s="4"/>
      <c r="AY860" s="4"/>
      <c r="AZ860" s="4"/>
      <c r="BA860" s="4"/>
      <c r="BB860" s="4"/>
      <c r="BC860" s="4"/>
      <c r="BD860" s="4"/>
      <c r="BE860" s="4"/>
      <c r="BF860" s="4"/>
      <c r="BG860" s="4"/>
      <c r="BH860" s="4"/>
      <c r="BI860" s="4"/>
      <c r="BJ860" s="4"/>
      <c r="BK860" s="4"/>
      <c r="BL860" s="4"/>
      <c r="BM860" s="4"/>
      <c r="BN860" s="4"/>
      <c r="BO860" s="4"/>
      <c r="BP860" s="4"/>
      <c r="BQ860" s="4"/>
      <c r="BR860" s="4"/>
      <c r="BS860" s="4"/>
      <c r="BT860" s="4"/>
      <c r="BU860" s="4"/>
      <c r="BV860" s="4"/>
      <c r="BW860" s="4"/>
    </row>
    <row r="861" spans="1:75" ht="12.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1"/>
      <c r="AA861" s="52"/>
      <c r="AB861" s="58"/>
      <c r="AC861" s="59"/>
      <c r="AD861" s="58"/>
      <c r="AE861" s="58"/>
      <c r="AF861" s="55"/>
      <c r="AG861" s="4"/>
      <c r="AH861" s="4"/>
      <c r="AI861" s="4"/>
      <c r="AJ861" s="4"/>
      <c r="AK861" s="4"/>
      <c r="AL861" s="4"/>
      <c r="AM861" s="4"/>
      <c r="AN861" s="4"/>
      <c r="AO861" s="4"/>
      <c r="AP861" s="4"/>
      <c r="AQ861" s="4"/>
      <c r="AR861" s="4"/>
      <c r="AS861" s="4"/>
      <c r="AT861" s="4"/>
      <c r="AU861" s="4"/>
      <c r="AV861" s="4"/>
      <c r="AW861" s="4"/>
      <c r="AX861" s="4"/>
      <c r="AY861" s="4"/>
      <c r="AZ861" s="4"/>
      <c r="BA861" s="4"/>
      <c r="BB861" s="4"/>
      <c r="BC861" s="4"/>
      <c r="BD861" s="4"/>
      <c r="BE861" s="4"/>
      <c r="BF861" s="4"/>
      <c r="BG861" s="4"/>
      <c r="BH861" s="4"/>
      <c r="BI861" s="4"/>
      <c r="BJ861" s="4"/>
      <c r="BK861" s="4"/>
      <c r="BL861" s="4"/>
      <c r="BM861" s="4"/>
      <c r="BN861" s="4"/>
      <c r="BO861" s="4"/>
      <c r="BP861" s="4"/>
      <c r="BQ861" s="4"/>
      <c r="BR861" s="4"/>
      <c r="BS861" s="4"/>
      <c r="BT861" s="4"/>
      <c r="BU861" s="4"/>
      <c r="BV861" s="4"/>
      <c r="BW861" s="4"/>
    </row>
    <row r="862" spans="1:75" ht="12.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1"/>
      <c r="AA862" s="52"/>
      <c r="AB862" s="58"/>
      <c r="AC862" s="59"/>
      <c r="AD862" s="58"/>
      <c r="AE862" s="58"/>
      <c r="AF862" s="55"/>
      <c r="AG862" s="4"/>
      <c r="AH862" s="4"/>
      <c r="AI862" s="4"/>
      <c r="AJ862" s="4"/>
      <c r="AK862" s="4"/>
      <c r="AL862" s="4"/>
      <c r="AM862" s="4"/>
      <c r="AN862" s="4"/>
      <c r="AO862" s="4"/>
      <c r="AP862" s="4"/>
      <c r="AQ862" s="4"/>
      <c r="AR862" s="4"/>
      <c r="AS862" s="4"/>
      <c r="AT862" s="4"/>
      <c r="AU862" s="4"/>
      <c r="AV862" s="4"/>
      <c r="AW862" s="4"/>
      <c r="AX862" s="4"/>
      <c r="AY862" s="4"/>
      <c r="AZ862" s="4"/>
      <c r="BA862" s="4"/>
      <c r="BB862" s="4"/>
      <c r="BC862" s="4"/>
      <c r="BD862" s="4"/>
      <c r="BE862" s="4"/>
      <c r="BF862" s="4"/>
      <c r="BG862" s="4"/>
      <c r="BH862" s="4"/>
      <c r="BI862" s="4"/>
      <c r="BJ862" s="4"/>
      <c r="BK862" s="4"/>
      <c r="BL862" s="4"/>
      <c r="BM862" s="4"/>
      <c r="BN862" s="4"/>
      <c r="BO862" s="4"/>
      <c r="BP862" s="4"/>
      <c r="BQ862" s="4"/>
      <c r="BR862" s="4"/>
      <c r="BS862" s="4"/>
      <c r="BT862" s="4"/>
      <c r="BU862" s="4"/>
      <c r="BV862" s="4"/>
      <c r="BW862" s="4"/>
    </row>
    <row r="863" spans="1:75" ht="12.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1"/>
      <c r="AA863" s="52"/>
      <c r="AB863" s="58"/>
      <c r="AC863" s="59"/>
      <c r="AD863" s="58"/>
      <c r="AE863" s="58"/>
      <c r="AF863" s="55"/>
      <c r="AG863" s="4"/>
      <c r="AH863" s="4"/>
      <c r="AI863" s="4"/>
      <c r="AJ863" s="4"/>
      <c r="AK863" s="4"/>
      <c r="AL863" s="4"/>
      <c r="AM863" s="4"/>
      <c r="AN863" s="4"/>
      <c r="AO863" s="4"/>
      <c r="AP863" s="4"/>
      <c r="AQ863" s="4"/>
      <c r="AR863" s="4"/>
      <c r="AS863" s="4"/>
      <c r="AT863" s="4"/>
      <c r="AU863" s="4"/>
      <c r="AV863" s="4"/>
      <c r="AW863" s="4"/>
      <c r="AX863" s="4"/>
      <c r="AY863" s="4"/>
      <c r="AZ863" s="4"/>
      <c r="BA863" s="4"/>
      <c r="BB863" s="4"/>
      <c r="BC863" s="4"/>
      <c r="BD863" s="4"/>
      <c r="BE863" s="4"/>
      <c r="BF863" s="4"/>
      <c r="BG863" s="4"/>
      <c r="BH863" s="4"/>
      <c r="BI863" s="4"/>
      <c r="BJ863" s="4"/>
      <c r="BK863" s="4"/>
      <c r="BL863" s="4"/>
      <c r="BM863" s="4"/>
      <c r="BN863" s="4"/>
      <c r="BO863" s="4"/>
      <c r="BP863" s="4"/>
      <c r="BQ863" s="4"/>
      <c r="BR863" s="4"/>
      <c r="BS863" s="4"/>
      <c r="BT863" s="4"/>
      <c r="BU863" s="4"/>
      <c r="BV863" s="4"/>
      <c r="BW863" s="4"/>
    </row>
    <row r="864" spans="1:75" ht="12.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1"/>
      <c r="AA864" s="52"/>
      <c r="AB864" s="58"/>
      <c r="AC864" s="59"/>
      <c r="AD864" s="58"/>
      <c r="AE864" s="58"/>
      <c r="AF864" s="55"/>
      <c r="AG864" s="4"/>
      <c r="AH864" s="4"/>
      <c r="AI864" s="4"/>
      <c r="AJ864" s="4"/>
      <c r="AK864" s="4"/>
      <c r="AL864" s="4"/>
      <c r="AM864" s="4"/>
      <c r="AN864" s="4"/>
      <c r="AO864" s="4"/>
      <c r="AP864" s="4"/>
      <c r="AQ864" s="4"/>
      <c r="AR864" s="4"/>
      <c r="AS864" s="4"/>
      <c r="AT864" s="4"/>
      <c r="AU864" s="4"/>
      <c r="AV864" s="4"/>
      <c r="AW864" s="4"/>
      <c r="AX864" s="4"/>
      <c r="AY864" s="4"/>
      <c r="AZ864" s="4"/>
      <c r="BA864" s="4"/>
      <c r="BB864" s="4"/>
      <c r="BC864" s="4"/>
      <c r="BD864" s="4"/>
      <c r="BE864" s="4"/>
      <c r="BF864" s="4"/>
      <c r="BG864" s="4"/>
      <c r="BH864" s="4"/>
      <c r="BI864" s="4"/>
      <c r="BJ864" s="4"/>
      <c r="BK864" s="4"/>
      <c r="BL864" s="4"/>
      <c r="BM864" s="4"/>
      <c r="BN864" s="4"/>
      <c r="BO864" s="4"/>
      <c r="BP864" s="4"/>
      <c r="BQ864" s="4"/>
      <c r="BR864" s="4"/>
      <c r="BS864" s="4"/>
      <c r="BT864" s="4"/>
      <c r="BU864" s="4"/>
      <c r="BV864" s="4"/>
      <c r="BW864" s="4"/>
    </row>
    <row r="865" spans="1:75" ht="12.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1"/>
      <c r="AA865" s="52"/>
      <c r="AB865" s="58"/>
      <c r="AC865" s="59"/>
      <c r="AD865" s="58"/>
      <c r="AE865" s="58"/>
      <c r="AF865" s="55"/>
      <c r="AG865" s="4"/>
      <c r="AH865" s="4"/>
      <c r="AI865" s="4"/>
      <c r="AJ865" s="4"/>
      <c r="AK865" s="4"/>
      <c r="AL865" s="4"/>
      <c r="AM865" s="4"/>
      <c r="AN865" s="4"/>
      <c r="AO865" s="4"/>
      <c r="AP865" s="4"/>
      <c r="AQ865" s="4"/>
      <c r="AR865" s="4"/>
      <c r="AS865" s="4"/>
      <c r="AT865" s="4"/>
      <c r="AU865" s="4"/>
      <c r="AV865" s="4"/>
      <c r="AW865" s="4"/>
      <c r="AX865" s="4"/>
      <c r="AY865" s="4"/>
      <c r="AZ865" s="4"/>
      <c r="BA865" s="4"/>
      <c r="BB865" s="4"/>
      <c r="BC865" s="4"/>
      <c r="BD865" s="4"/>
      <c r="BE865" s="4"/>
      <c r="BF865" s="4"/>
      <c r="BG865" s="4"/>
      <c r="BH865" s="4"/>
      <c r="BI865" s="4"/>
      <c r="BJ865" s="4"/>
      <c r="BK865" s="4"/>
      <c r="BL865" s="4"/>
      <c r="BM865" s="4"/>
      <c r="BN865" s="4"/>
      <c r="BO865" s="4"/>
      <c r="BP865" s="4"/>
      <c r="BQ865" s="4"/>
      <c r="BR865" s="4"/>
      <c r="BS865" s="4"/>
      <c r="BT865" s="4"/>
      <c r="BU865" s="4"/>
      <c r="BV865" s="4"/>
      <c r="BW865" s="4"/>
    </row>
    <row r="866" spans="1:75" ht="12.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1"/>
      <c r="AA866" s="52"/>
      <c r="AB866" s="58"/>
      <c r="AC866" s="59"/>
      <c r="AD866" s="58"/>
      <c r="AE866" s="58"/>
      <c r="AF866" s="55"/>
      <c r="AG866" s="4"/>
      <c r="AH866" s="4"/>
      <c r="AI866" s="4"/>
      <c r="AJ866" s="4"/>
      <c r="AK866" s="4"/>
      <c r="AL866" s="4"/>
      <c r="AM866" s="4"/>
      <c r="AN866" s="4"/>
      <c r="AO866" s="4"/>
      <c r="AP866" s="4"/>
      <c r="AQ866" s="4"/>
      <c r="AR866" s="4"/>
      <c r="AS866" s="4"/>
      <c r="AT866" s="4"/>
      <c r="AU866" s="4"/>
      <c r="AV866" s="4"/>
      <c r="AW866" s="4"/>
      <c r="AX866" s="4"/>
      <c r="AY866" s="4"/>
      <c r="AZ866" s="4"/>
      <c r="BA866" s="4"/>
      <c r="BB866" s="4"/>
      <c r="BC866" s="4"/>
      <c r="BD866" s="4"/>
      <c r="BE866" s="4"/>
      <c r="BF866" s="4"/>
      <c r="BG866" s="4"/>
      <c r="BH866" s="4"/>
      <c r="BI866" s="4"/>
      <c r="BJ866" s="4"/>
      <c r="BK866" s="4"/>
      <c r="BL866" s="4"/>
      <c r="BM866" s="4"/>
      <c r="BN866" s="4"/>
      <c r="BO866" s="4"/>
      <c r="BP866" s="4"/>
      <c r="BQ866" s="4"/>
      <c r="BR866" s="4"/>
      <c r="BS866" s="4"/>
      <c r="BT866" s="4"/>
      <c r="BU866" s="4"/>
      <c r="BV866" s="4"/>
      <c r="BW866" s="4"/>
    </row>
    <row r="867" spans="1:75" ht="12.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1"/>
      <c r="AA867" s="52"/>
      <c r="AB867" s="58"/>
      <c r="AC867" s="59"/>
      <c r="AD867" s="58"/>
      <c r="AE867" s="58"/>
      <c r="AF867" s="55"/>
      <c r="AG867" s="4"/>
      <c r="AH867" s="4"/>
      <c r="AI867" s="4"/>
      <c r="AJ867" s="4"/>
      <c r="AK867" s="4"/>
      <c r="AL867" s="4"/>
      <c r="AM867" s="4"/>
      <c r="AN867" s="4"/>
      <c r="AO867" s="4"/>
      <c r="AP867" s="4"/>
      <c r="AQ867" s="4"/>
      <c r="AR867" s="4"/>
      <c r="AS867" s="4"/>
      <c r="AT867" s="4"/>
      <c r="AU867" s="4"/>
      <c r="AV867" s="4"/>
      <c r="AW867" s="4"/>
      <c r="AX867" s="4"/>
      <c r="AY867" s="4"/>
      <c r="AZ867" s="4"/>
      <c r="BA867" s="4"/>
      <c r="BB867" s="4"/>
      <c r="BC867" s="4"/>
      <c r="BD867" s="4"/>
      <c r="BE867" s="4"/>
      <c r="BF867" s="4"/>
      <c r="BG867" s="4"/>
      <c r="BH867" s="4"/>
      <c r="BI867" s="4"/>
      <c r="BJ867" s="4"/>
      <c r="BK867" s="4"/>
      <c r="BL867" s="4"/>
      <c r="BM867" s="4"/>
      <c r="BN867" s="4"/>
      <c r="BO867" s="4"/>
      <c r="BP867" s="4"/>
      <c r="BQ867" s="4"/>
      <c r="BR867" s="4"/>
      <c r="BS867" s="4"/>
      <c r="BT867" s="4"/>
      <c r="BU867" s="4"/>
      <c r="BV867" s="4"/>
      <c r="BW867" s="4"/>
    </row>
    <row r="868" spans="1:75" ht="12.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1"/>
      <c r="AA868" s="52"/>
      <c r="AB868" s="58"/>
      <c r="AC868" s="59"/>
      <c r="AD868" s="58"/>
      <c r="AE868" s="58"/>
      <c r="AF868" s="55"/>
      <c r="AG868" s="4"/>
      <c r="AH868" s="4"/>
      <c r="AI868" s="4"/>
      <c r="AJ868" s="4"/>
      <c r="AK868" s="4"/>
      <c r="AL868" s="4"/>
      <c r="AM868" s="4"/>
      <c r="AN868" s="4"/>
      <c r="AO868" s="4"/>
      <c r="AP868" s="4"/>
      <c r="AQ868" s="4"/>
      <c r="AR868" s="4"/>
      <c r="AS868" s="4"/>
      <c r="AT868" s="4"/>
      <c r="AU868" s="4"/>
      <c r="AV868" s="4"/>
      <c r="AW868" s="4"/>
      <c r="AX868" s="4"/>
      <c r="AY868" s="4"/>
      <c r="AZ868" s="4"/>
      <c r="BA868" s="4"/>
      <c r="BB868" s="4"/>
      <c r="BC868" s="4"/>
      <c r="BD868" s="4"/>
      <c r="BE868" s="4"/>
      <c r="BF868" s="4"/>
      <c r="BG868" s="4"/>
      <c r="BH868" s="4"/>
      <c r="BI868" s="4"/>
      <c r="BJ868" s="4"/>
      <c r="BK868" s="4"/>
      <c r="BL868" s="4"/>
      <c r="BM868" s="4"/>
      <c r="BN868" s="4"/>
      <c r="BO868" s="4"/>
      <c r="BP868" s="4"/>
      <c r="BQ868" s="4"/>
      <c r="BR868" s="4"/>
      <c r="BS868" s="4"/>
      <c r="BT868" s="4"/>
      <c r="BU868" s="4"/>
      <c r="BV868" s="4"/>
      <c r="BW868" s="4"/>
    </row>
    <row r="869" spans="1:75" ht="12.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1"/>
      <c r="AA869" s="52"/>
      <c r="AB869" s="58"/>
      <c r="AC869" s="59"/>
      <c r="AD869" s="58"/>
      <c r="AE869" s="58"/>
      <c r="AF869" s="55"/>
      <c r="AG869" s="4"/>
      <c r="AH869" s="4"/>
      <c r="AI869" s="4"/>
      <c r="AJ869" s="4"/>
      <c r="AK869" s="4"/>
      <c r="AL869" s="4"/>
      <c r="AM869" s="4"/>
      <c r="AN869" s="4"/>
      <c r="AO869" s="4"/>
      <c r="AP869" s="4"/>
      <c r="AQ869" s="4"/>
      <c r="AR869" s="4"/>
      <c r="AS869" s="4"/>
      <c r="AT869" s="4"/>
      <c r="AU869" s="4"/>
      <c r="AV869" s="4"/>
      <c r="AW869" s="4"/>
      <c r="AX869" s="4"/>
      <c r="AY869" s="4"/>
      <c r="AZ869" s="4"/>
      <c r="BA869" s="4"/>
      <c r="BB869" s="4"/>
      <c r="BC869" s="4"/>
      <c r="BD869" s="4"/>
      <c r="BE869" s="4"/>
      <c r="BF869" s="4"/>
      <c r="BG869" s="4"/>
      <c r="BH869" s="4"/>
      <c r="BI869" s="4"/>
      <c r="BJ869" s="4"/>
      <c r="BK869" s="4"/>
      <c r="BL869" s="4"/>
      <c r="BM869" s="4"/>
      <c r="BN869" s="4"/>
      <c r="BO869" s="4"/>
      <c r="BP869" s="4"/>
      <c r="BQ869" s="4"/>
      <c r="BR869" s="4"/>
      <c r="BS869" s="4"/>
      <c r="BT869" s="4"/>
      <c r="BU869" s="4"/>
      <c r="BV869" s="4"/>
      <c r="BW869" s="4"/>
    </row>
    <row r="870" spans="1:75" ht="12.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1"/>
      <c r="AA870" s="52"/>
      <c r="AB870" s="58"/>
      <c r="AC870" s="59"/>
      <c r="AD870" s="58"/>
      <c r="AE870" s="58"/>
      <c r="AF870" s="55"/>
      <c r="AG870" s="4"/>
      <c r="AH870" s="4"/>
      <c r="AI870" s="4"/>
      <c r="AJ870" s="4"/>
      <c r="AK870" s="4"/>
      <c r="AL870" s="4"/>
      <c r="AM870" s="4"/>
      <c r="AN870" s="4"/>
      <c r="AO870" s="4"/>
      <c r="AP870" s="4"/>
      <c r="AQ870" s="4"/>
      <c r="AR870" s="4"/>
      <c r="AS870" s="4"/>
      <c r="AT870" s="4"/>
      <c r="AU870" s="4"/>
      <c r="AV870" s="4"/>
      <c r="AW870" s="4"/>
      <c r="AX870" s="4"/>
      <c r="AY870" s="4"/>
      <c r="AZ870" s="4"/>
      <c r="BA870" s="4"/>
      <c r="BB870" s="4"/>
      <c r="BC870" s="4"/>
      <c r="BD870" s="4"/>
      <c r="BE870" s="4"/>
      <c r="BF870" s="4"/>
      <c r="BG870" s="4"/>
      <c r="BH870" s="4"/>
      <c r="BI870" s="4"/>
      <c r="BJ870" s="4"/>
      <c r="BK870" s="4"/>
      <c r="BL870" s="4"/>
      <c r="BM870" s="4"/>
      <c r="BN870" s="4"/>
      <c r="BO870" s="4"/>
      <c r="BP870" s="4"/>
      <c r="BQ870" s="4"/>
      <c r="BR870" s="4"/>
      <c r="BS870" s="4"/>
      <c r="BT870" s="4"/>
      <c r="BU870" s="4"/>
      <c r="BV870" s="4"/>
      <c r="BW870" s="4"/>
    </row>
    <row r="871" spans="1:75" ht="12.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1"/>
      <c r="AA871" s="52"/>
      <c r="AB871" s="58"/>
      <c r="AC871" s="59"/>
      <c r="AD871" s="58"/>
      <c r="AE871" s="58"/>
      <c r="AF871" s="55"/>
      <c r="AG871" s="4"/>
      <c r="AH871" s="4"/>
      <c r="AI871" s="4"/>
      <c r="AJ871" s="4"/>
      <c r="AK871" s="4"/>
      <c r="AL871" s="4"/>
      <c r="AM871" s="4"/>
      <c r="AN871" s="4"/>
      <c r="AO871" s="4"/>
      <c r="AP871" s="4"/>
      <c r="AQ871" s="4"/>
      <c r="AR871" s="4"/>
      <c r="AS871" s="4"/>
      <c r="AT871" s="4"/>
      <c r="AU871" s="4"/>
      <c r="AV871" s="4"/>
      <c r="AW871" s="4"/>
      <c r="AX871" s="4"/>
      <c r="AY871" s="4"/>
      <c r="AZ871" s="4"/>
      <c r="BA871" s="4"/>
      <c r="BB871" s="4"/>
      <c r="BC871" s="4"/>
      <c r="BD871" s="4"/>
      <c r="BE871" s="4"/>
      <c r="BF871" s="4"/>
      <c r="BG871" s="4"/>
      <c r="BH871" s="4"/>
      <c r="BI871" s="4"/>
      <c r="BJ871" s="4"/>
      <c r="BK871" s="4"/>
      <c r="BL871" s="4"/>
      <c r="BM871" s="4"/>
      <c r="BN871" s="4"/>
      <c r="BO871" s="4"/>
      <c r="BP871" s="4"/>
      <c r="BQ871" s="4"/>
      <c r="BR871" s="4"/>
      <c r="BS871" s="4"/>
      <c r="BT871" s="4"/>
      <c r="BU871" s="4"/>
      <c r="BV871" s="4"/>
      <c r="BW871" s="4"/>
    </row>
    <row r="872" spans="1:75" ht="12.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1"/>
      <c r="AA872" s="52"/>
      <c r="AB872" s="58"/>
      <c r="AC872" s="59"/>
      <c r="AD872" s="58"/>
      <c r="AE872" s="58"/>
      <c r="AF872" s="55"/>
      <c r="AG872" s="4"/>
      <c r="AH872" s="4"/>
      <c r="AI872" s="4"/>
      <c r="AJ872" s="4"/>
      <c r="AK872" s="4"/>
      <c r="AL872" s="4"/>
      <c r="AM872" s="4"/>
      <c r="AN872" s="4"/>
      <c r="AO872" s="4"/>
      <c r="AP872" s="4"/>
      <c r="AQ872" s="4"/>
      <c r="AR872" s="4"/>
      <c r="AS872" s="4"/>
      <c r="AT872" s="4"/>
      <c r="AU872" s="4"/>
      <c r="AV872" s="4"/>
      <c r="AW872" s="4"/>
      <c r="AX872" s="4"/>
      <c r="AY872" s="4"/>
      <c r="AZ872" s="4"/>
      <c r="BA872" s="4"/>
      <c r="BB872" s="4"/>
      <c r="BC872" s="4"/>
      <c r="BD872" s="4"/>
      <c r="BE872" s="4"/>
      <c r="BF872" s="4"/>
      <c r="BG872" s="4"/>
      <c r="BH872" s="4"/>
      <c r="BI872" s="4"/>
      <c r="BJ872" s="4"/>
      <c r="BK872" s="4"/>
      <c r="BL872" s="4"/>
      <c r="BM872" s="4"/>
      <c r="BN872" s="4"/>
      <c r="BO872" s="4"/>
      <c r="BP872" s="4"/>
      <c r="BQ872" s="4"/>
      <c r="BR872" s="4"/>
      <c r="BS872" s="4"/>
      <c r="BT872" s="4"/>
      <c r="BU872" s="4"/>
      <c r="BV872" s="4"/>
      <c r="BW872" s="4"/>
    </row>
    <row r="873" spans="1:75" ht="12.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1"/>
      <c r="AA873" s="52"/>
      <c r="AB873" s="58"/>
      <c r="AC873" s="59"/>
      <c r="AD873" s="58"/>
      <c r="AE873" s="58"/>
      <c r="AF873" s="55"/>
      <c r="AG873" s="4"/>
      <c r="AH873" s="4"/>
      <c r="AI873" s="4"/>
      <c r="AJ873" s="4"/>
      <c r="AK873" s="4"/>
      <c r="AL873" s="4"/>
      <c r="AM873" s="4"/>
      <c r="AN873" s="4"/>
      <c r="AO873" s="4"/>
      <c r="AP873" s="4"/>
      <c r="AQ873" s="4"/>
      <c r="AR873" s="4"/>
      <c r="AS873" s="4"/>
      <c r="AT873" s="4"/>
      <c r="AU873" s="4"/>
      <c r="AV873" s="4"/>
      <c r="AW873" s="4"/>
      <c r="AX873" s="4"/>
      <c r="AY873" s="4"/>
      <c r="AZ873" s="4"/>
      <c r="BA873" s="4"/>
      <c r="BB873" s="4"/>
      <c r="BC873" s="4"/>
      <c r="BD873" s="4"/>
      <c r="BE873" s="4"/>
      <c r="BF873" s="4"/>
      <c r="BG873" s="4"/>
      <c r="BH873" s="4"/>
      <c r="BI873" s="4"/>
      <c r="BJ873" s="4"/>
      <c r="BK873" s="4"/>
      <c r="BL873" s="4"/>
      <c r="BM873" s="4"/>
      <c r="BN873" s="4"/>
      <c r="BO873" s="4"/>
      <c r="BP873" s="4"/>
      <c r="BQ873" s="4"/>
      <c r="BR873" s="4"/>
      <c r="BS873" s="4"/>
      <c r="BT873" s="4"/>
      <c r="BU873" s="4"/>
      <c r="BV873" s="4"/>
      <c r="BW873" s="4"/>
    </row>
    <row r="874" spans="1:75" ht="12.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1"/>
      <c r="AA874" s="52"/>
      <c r="AB874" s="58"/>
      <c r="AC874" s="59"/>
      <c r="AD874" s="58"/>
      <c r="AE874" s="58"/>
      <c r="AF874" s="55"/>
      <c r="AG874" s="4"/>
      <c r="AH874" s="4"/>
      <c r="AI874" s="4"/>
      <c r="AJ874" s="4"/>
      <c r="AK874" s="4"/>
      <c r="AL874" s="4"/>
      <c r="AM874" s="4"/>
      <c r="AN874" s="4"/>
      <c r="AO874" s="4"/>
      <c r="AP874" s="4"/>
      <c r="AQ874" s="4"/>
      <c r="AR874" s="4"/>
      <c r="AS874" s="4"/>
      <c r="AT874" s="4"/>
      <c r="AU874" s="4"/>
      <c r="AV874" s="4"/>
      <c r="AW874" s="4"/>
      <c r="AX874" s="4"/>
      <c r="AY874" s="4"/>
      <c r="AZ874" s="4"/>
      <c r="BA874" s="4"/>
      <c r="BB874" s="4"/>
      <c r="BC874" s="4"/>
      <c r="BD874" s="4"/>
      <c r="BE874" s="4"/>
      <c r="BF874" s="4"/>
      <c r="BG874" s="4"/>
      <c r="BH874" s="4"/>
      <c r="BI874" s="4"/>
      <c r="BJ874" s="4"/>
      <c r="BK874" s="4"/>
      <c r="BL874" s="4"/>
      <c r="BM874" s="4"/>
      <c r="BN874" s="4"/>
      <c r="BO874" s="4"/>
      <c r="BP874" s="4"/>
      <c r="BQ874" s="4"/>
      <c r="BR874" s="4"/>
      <c r="BS874" s="4"/>
      <c r="BT874" s="4"/>
      <c r="BU874" s="4"/>
      <c r="BV874" s="4"/>
      <c r="BW874" s="4"/>
    </row>
    <row r="875" spans="1:75" ht="12.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1"/>
      <c r="AA875" s="52"/>
      <c r="AB875" s="58"/>
      <c r="AC875" s="59"/>
      <c r="AD875" s="58"/>
      <c r="AE875" s="58"/>
      <c r="AF875" s="55"/>
      <c r="AG875" s="4"/>
      <c r="AH875" s="4"/>
      <c r="AI875" s="4"/>
      <c r="AJ875" s="4"/>
      <c r="AK875" s="4"/>
      <c r="AL875" s="4"/>
      <c r="AM875" s="4"/>
      <c r="AN875" s="4"/>
      <c r="AO875" s="4"/>
      <c r="AP875" s="4"/>
      <c r="AQ875" s="4"/>
      <c r="AR875" s="4"/>
      <c r="AS875" s="4"/>
      <c r="AT875" s="4"/>
      <c r="AU875" s="4"/>
      <c r="AV875" s="4"/>
      <c r="AW875" s="4"/>
      <c r="AX875" s="4"/>
      <c r="AY875" s="4"/>
      <c r="AZ875" s="4"/>
      <c r="BA875" s="4"/>
      <c r="BB875" s="4"/>
      <c r="BC875" s="4"/>
      <c r="BD875" s="4"/>
      <c r="BE875" s="4"/>
      <c r="BF875" s="4"/>
      <c r="BG875" s="4"/>
      <c r="BH875" s="4"/>
      <c r="BI875" s="4"/>
      <c r="BJ875" s="4"/>
      <c r="BK875" s="4"/>
      <c r="BL875" s="4"/>
      <c r="BM875" s="4"/>
      <c r="BN875" s="4"/>
      <c r="BO875" s="4"/>
      <c r="BP875" s="4"/>
      <c r="BQ875" s="4"/>
      <c r="BR875" s="4"/>
      <c r="BS875" s="4"/>
      <c r="BT875" s="4"/>
      <c r="BU875" s="4"/>
      <c r="BV875" s="4"/>
      <c r="BW875" s="4"/>
    </row>
    <row r="876" spans="1:75" ht="12.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1"/>
      <c r="AA876" s="52"/>
      <c r="AB876" s="58"/>
      <c r="AC876" s="59"/>
      <c r="AD876" s="58"/>
      <c r="AE876" s="58"/>
      <c r="AF876" s="55"/>
      <c r="AG876" s="4"/>
      <c r="AH876" s="4"/>
      <c r="AI876" s="4"/>
      <c r="AJ876" s="4"/>
      <c r="AK876" s="4"/>
      <c r="AL876" s="4"/>
      <c r="AM876" s="4"/>
      <c r="AN876" s="4"/>
      <c r="AO876" s="4"/>
      <c r="AP876" s="4"/>
      <c r="AQ876" s="4"/>
      <c r="AR876" s="4"/>
      <c r="AS876" s="4"/>
      <c r="AT876" s="4"/>
      <c r="AU876" s="4"/>
      <c r="AV876" s="4"/>
      <c r="AW876" s="4"/>
      <c r="AX876" s="4"/>
      <c r="AY876" s="4"/>
      <c r="AZ876" s="4"/>
      <c r="BA876" s="4"/>
      <c r="BB876" s="4"/>
      <c r="BC876" s="4"/>
      <c r="BD876" s="4"/>
      <c r="BE876" s="4"/>
      <c r="BF876" s="4"/>
      <c r="BG876" s="4"/>
      <c r="BH876" s="4"/>
      <c r="BI876" s="4"/>
      <c r="BJ876" s="4"/>
      <c r="BK876" s="4"/>
      <c r="BL876" s="4"/>
      <c r="BM876" s="4"/>
      <c r="BN876" s="4"/>
      <c r="BO876" s="4"/>
      <c r="BP876" s="4"/>
      <c r="BQ876" s="4"/>
      <c r="BR876" s="4"/>
      <c r="BS876" s="4"/>
      <c r="BT876" s="4"/>
      <c r="BU876" s="4"/>
      <c r="BV876" s="4"/>
      <c r="BW876" s="4"/>
    </row>
    <row r="877" spans="1:75" ht="12.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1"/>
      <c r="AA877" s="52"/>
      <c r="AB877" s="58"/>
      <c r="AC877" s="59"/>
      <c r="AD877" s="58"/>
      <c r="AE877" s="58"/>
      <c r="AF877" s="55"/>
      <c r="AG877" s="4"/>
      <c r="AH877" s="4"/>
      <c r="AI877" s="4"/>
      <c r="AJ877" s="4"/>
      <c r="AK877" s="4"/>
      <c r="AL877" s="4"/>
      <c r="AM877" s="4"/>
      <c r="AN877" s="4"/>
      <c r="AO877" s="4"/>
      <c r="AP877" s="4"/>
      <c r="AQ877" s="4"/>
      <c r="AR877" s="4"/>
      <c r="AS877" s="4"/>
      <c r="AT877" s="4"/>
      <c r="AU877" s="4"/>
      <c r="AV877" s="4"/>
      <c r="AW877" s="4"/>
      <c r="AX877" s="4"/>
      <c r="AY877" s="4"/>
      <c r="AZ877" s="4"/>
      <c r="BA877" s="4"/>
      <c r="BB877" s="4"/>
      <c r="BC877" s="4"/>
      <c r="BD877" s="4"/>
      <c r="BE877" s="4"/>
      <c r="BF877" s="4"/>
      <c r="BG877" s="4"/>
      <c r="BH877" s="4"/>
      <c r="BI877" s="4"/>
      <c r="BJ877" s="4"/>
      <c r="BK877" s="4"/>
      <c r="BL877" s="4"/>
      <c r="BM877" s="4"/>
      <c r="BN877" s="4"/>
      <c r="BO877" s="4"/>
      <c r="BP877" s="4"/>
      <c r="BQ877" s="4"/>
      <c r="BR877" s="4"/>
      <c r="BS877" s="4"/>
      <c r="BT877" s="4"/>
      <c r="BU877" s="4"/>
      <c r="BV877" s="4"/>
      <c r="BW877" s="4"/>
    </row>
    <row r="878" spans="1:75" ht="12.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1"/>
      <c r="AA878" s="52"/>
      <c r="AB878" s="58"/>
      <c r="AC878" s="59"/>
      <c r="AD878" s="58"/>
      <c r="AE878" s="58"/>
      <c r="AF878" s="55"/>
      <c r="AG878" s="4"/>
      <c r="AH878" s="4"/>
      <c r="AI878" s="4"/>
      <c r="AJ878" s="4"/>
      <c r="AK878" s="4"/>
      <c r="AL878" s="4"/>
      <c r="AM878" s="4"/>
      <c r="AN878" s="4"/>
      <c r="AO878" s="4"/>
      <c r="AP878" s="4"/>
      <c r="AQ878" s="4"/>
      <c r="AR878" s="4"/>
      <c r="AS878" s="4"/>
      <c r="AT878" s="4"/>
      <c r="AU878" s="4"/>
      <c r="AV878" s="4"/>
      <c r="AW878" s="4"/>
      <c r="AX878" s="4"/>
      <c r="AY878" s="4"/>
      <c r="AZ878" s="4"/>
      <c r="BA878" s="4"/>
      <c r="BB878" s="4"/>
      <c r="BC878" s="4"/>
      <c r="BD878" s="4"/>
      <c r="BE878" s="4"/>
      <c r="BF878" s="4"/>
      <c r="BG878" s="4"/>
      <c r="BH878" s="4"/>
      <c r="BI878" s="4"/>
      <c r="BJ878" s="4"/>
      <c r="BK878" s="4"/>
      <c r="BL878" s="4"/>
      <c r="BM878" s="4"/>
      <c r="BN878" s="4"/>
      <c r="BO878" s="4"/>
      <c r="BP878" s="4"/>
      <c r="BQ878" s="4"/>
      <c r="BR878" s="4"/>
      <c r="BS878" s="4"/>
      <c r="BT878" s="4"/>
      <c r="BU878" s="4"/>
      <c r="BV878" s="4"/>
      <c r="BW878" s="4"/>
    </row>
    <row r="879" spans="1:75" ht="12.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1"/>
      <c r="AA879" s="52"/>
      <c r="AB879" s="58"/>
      <c r="AC879" s="59"/>
      <c r="AD879" s="58"/>
      <c r="AE879" s="58"/>
      <c r="AF879" s="55"/>
      <c r="AG879" s="4"/>
      <c r="AH879" s="4"/>
      <c r="AI879" s="4"/>
      <c r="AJ879" s="4"/>
      <c r="AK879" s="4"/>
      <c r="AL879" s="4"/>
      <c r="AM879" s="4"/>
      <c r="AN879" s="4"/>
      <c r="AO879" s="4"/>
      <c r="AP879" s="4"/>
      <c r="AQ879" s="4"/>
      <c r="AR879" s="4"/>
      <c r="AS879" s="4"/>
      <c r="AT879" s="4"/>
      <c r="AU879" s="4"/>
      <c r="AV879" s="4"/>
      <c r="AW879" s="4"/>
      <c r="AX879" s="4"/>
      <c r="AY879" s="4"/>
      <c r="AZ879" s="4"/>
      <c r="BA879" s="4"/>
      <c r="BB879" s="4"/>
      <c r="BC879" s="4"/>
      <c r="BD879" s="4"/>
      <c r="BE879" s="4"/>
      <c r="BF879" s="4"/>
      <c r="BG879" s="4"/>
      <c r="BH879" s="4"/>
      <c r="BI879" s="4"/>
      <c r="BJ879" s="4"/>
      <c r="BK879" s="4"/>
      <c r="BL879" s="4"/>
      <c r="BM879" s="4"/>
      <c r="BN879" s="4"/>
      <c r="BO879" s="4"/>
      <c r="BP879" s="4"/>
      <c r="BQ879" s="4"/>
      <c r="BR879" s="4"/>
      <c r="BS879" s="4"/>
      <c r="BT879" s="4"/>
      <c r="BU879" s="4"/>
      <c r="BV879" s="4"/>
      <c r="BW879" s="4"/>
    </row>
    <row r="880" spans="1:75" ht="12.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1"/>
      <c r="AA880" s="52"/>
      <c r="AB880" s="58"/>
      <c r="AC880" s="59"/>
      <c r="AD880" s="58"/>
      <c r="AE880" s="58"/>
      <c r="AF880" s="55"/>
      <c r="AG880" s="4"/>
      <c r="AH880" s="4"/>
      <c r="AI880" s="4"/>
      <c r="AJ880" s="4"/>
      <c r="AK880" s="4"/>
      <c r="AL880" s="4"/>
      <c r="AM880" s="4"/>
      <c r="AN880" s="4"/>
      <c r="AO880" s="4"/>
      <c r="AP880" s="4"/>
      <c r="AQ880" s="4"/>
      <c r="AR880" s="4"/>
      <c r="AS880" s="4"/>
      <c r="AT880" s="4"/>
      <c r="AU880" s="4"/>
      <c r="AV880" s="4"/>
      <c r="AW880" s="4"/>
      <c r="AX880" s="4"/>
      <c r="AY880" s="4"/>
      <c r="AZ880" s="4"/>
      <c r="BA880" s="4"/>
      <c r="BB880" s="4"/>
      <c r="BC880" s="4"/>
      <c r="BD880" s="4"/>
      <c r="BE880" s="4"/>
      <c r="BF880" s="4"/>
      <c r="BG880" s="4"/>
      <c r="BH880" s="4"/>
      <c r="BI880" s="4"/>
      <c r="BJ880" s="4"/>
      <c r="BK880" s="4"/>
      <c r="BL880" s="4"/>
      <c r="BM880" s="4"/>
      <c r="BN880" s="4"/>
      <c r="BO880" s="4"/>
      <c r="BP880" s="4"/>
      <c r="BQ880" s="4"/>
      <c r="BR880" s="4"/>
      <c r="BS880" s="4"/>
      <c r="BT880" s="4"/>
      <c r="BU880" s="4"/>
      <c r="BV880" s="4"/>
      <c r="BW880" s="4"/>
    </row>
    <row r="881" spans="1:75" ht="12.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1"/>
      <c r="AA881" s="52"/>
      <c r="AB881" s="58"/>
      <c r="AC881" s="59"/>
      <c r="AD881" s="58"/>
      <c r="AE881" s="58"/>
      <c r="AF881" s="55"/>
      <c r="AG881" s="4"/>
      <c r="AH881" s="4"/>
      <c r="AI881" s="4"/>
      <c r="AJ881" s="4"/>
      <c r="AK881" s="4"/>
      <c r="AL881" s="4"/>
      <c r="AM881" s="4"/>
      <c r="AN881" s="4"/>
      <c r="AO881" s="4"/>
      <c r="AP881" s="4"/>
      <c r="AQ881" s="4"/>
      <c r="AR881" s="4"/>
      <c r="AS881" s="4"/>
      <c r="AT881" s="4"/>
      <c r="AU881" s="4"/>
      <c r="AV881" s="4"/>
      <c r="AW881" s="4"/>
      <c r="AX881" s="4"/>
      <c r="AY881" s="4"/>
      <c r="AZ881" s="4"/>
      <c r="BA881" s="4"/>
      <c r="BB881" s="4"/>
      <c r="BC881" s="4"/>
      <c r="BD881" s="4"/>
      <c r="BE881" s="4"/>
      <c r="BF881" s="4"/>
      <c r="BG881" s="4"/>
      <c r="BH881" s="4"/>
      <c r="BI881" s="4"/>
      <c r="BJ881" s="4"/>
      <c r="BK881" s="4"/>
      <c r="BL881" s="4"/>
      <c r="BM881" s="4"/>
      <c r="BN881" s="4"/>
      <c r="BO881" s="4"/>
      <c r="BP881" s="4"/>
      <c r="BQ881" s="4"/>
      <c r="BR881" s="4"/>
      <c r="BS881" s="4"/>
      <c r="BT881" s="4"/>
      <c r="BU881" s="4"/>
      <c r="BV881" s="4"/>
      <c r="BW881" s="4"/>
    </row>
    <row r="882" spans="1:75" ht="12.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1"/>
      <c r="AA882" s="52"/>
      <c r="AB882" s="58"/>
      <c r="AC882" s="59"/>
      <c r="AD882" s="58"/>
      <c r="AE882" s="58"/>
      <c r="AF882" s="55"/>
      <c r="AG882" s="4"/>
      <c r="AH882" s="4"/>
      <c r="AI882" s="4"/>
      <c r="AJ882" s="4"/>
      <c r="AK882" s="4"/>
      <c r="AL882" s="4"/>
      <c r="AM882" s="4"/>
      <c r="AN882" s="4"/>
      <c r="AO882" s="4"/>
      <c r="AP882" s="4"/>
      <c r="AQ882" s="4"/>
      <c r="AR882" s="4"/>
      <c r="AS882" s="4"/>
      <c r="AT882" s="4"/>
      <c r="AU882" s="4"/>
      <c r="AV882" s="4"/>
      <c r="AW882" s="4"/>
      <c r="AX882" s="4"/>
      <c r="AY882" s="4"/>
      <c r="AZ882" s="4"/>
      <c r="BA882" s="4"/>
      <c r="BB882" s="4"/>
      <c r="BC882" s="4"/>
      <c r="BD882" s="4"/>
      <c r="BE882" s="4"/>
      <c r="BF882" s="4"/>
      <c r="BG882" s="4"/>
      <c r="BH882" s="4"/>
      <c r="BI882" s="4"/>
      <c r="BJ882" s="4"/>
      <c r="BK882" s="4"/>
      <c r="BL882" s="4"/>
      <c r="BM882" s="4"/>
      <c r="BN882" s="4"/>
      <c r="BO882" s="4"/>
      <c r="BP882" s="4"/>
      <c r="BQ882" s="4"/>
      <c r="BR882" s="4"/>
      <c r="BS882" s="4"/>
      <c r="BT882" s="4"/>
      <c r="BU882" s="4"/>
      <c r="BV882" s="4"/>
      <c r="BW882" s="4"/>
    </row>
    <row r="883" spans="1:75" ht="12.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1"/>
      <c r="AA883" s="52"/>
      <c r="AB883" s="58"/>
      <c r="AC883" s="59"/>
      <c r="AD883" s="58"/>
      <c r="AE883" s="58"/>
      <c r="AF883" s="55"/>
      <c r="AG883" s="4"/>
      <c r="AH883" s="4"/>
      <c r="AI883" s="4"/>
      <c r="AJ883" s="4"/>
      <c r="AK883" s="4"/>
      <c r="AL883" s="4"/>
      <c r="AM883" s="4"/>
      <c r="AN883" s="4"/>
      <c r="AO883" s="4"/>
      <c r="AP883" s="4"/>
      <c r="AQ883" s="4"/>
      <c r="AR883" s="4"/>
      <c r="AS883" s="4"/>
      <c r="AT883" s="4"/>
      <c r="AU883" s="4"/>
      <c r="AV883" s="4"/>
      <c r="AW883" s="4"/>
      <c r="AX883" s="4"/>
      <c r="AY883" s="4"/>
      <c r="AZ883" s="4"/>
      <c r="BA883" s="4"/>
      <c r="BB883" s="4"/>
      <c r="BC883" s="4"/>
      <c r="BD883" s="4"/>
      <c r="BE883" s="4"/>
      <c r="BF883" s="4"/>
      <c r="BG883" s="4"/>
      <c r="BH883" s="4"/>
      <c r="BI883" s="4"/>
      <c r="BJ883" s="4"/>
      <c r="BK883" s="4"/>
      <c r="BL883" s="4"/>
      <c r="BM883" s="4"/>
      <c r="BN883" s="4"/>
      <c r="BO883" s="4"/>
      <c r="BP883" s="4"/>
      <c r="BQ883" s="4"/>
      <c r="BR883" s="4"/>
      <c r="BS883" s="4"/>
      <c r="BT883" s="4"/>
      <c r="BU883" s="4"/>
      <c r="BV883" s="4"/>
      <c r="BW883" s="4"/>
    </row>
    <row r="884" spans="1:75" ht="12.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1"/>
      <c r="AA884" s="52"/>
      <c r="AB884" s="58"/>
      <c r="AC884" s="59"/>
      <c r="AD884" s="58"/>
      <c r="AE884" s="58"/>
      <c r="AF884" s="55"/>
      <c r="AG884" s="4"/>
      <c r="AH884" s="4"/>
      <c r="AI884" s="4"/>
      <c r="AJ884" s="4"/>
      <c r="AK884" s="4"/>
      <c r="AL884" s="4"/>
      <c r="AM884" s="4"/>
      <c r="AN884" s="4"/>
      <c r="AO884" s="4"/>
      <c r="AP884" s="4"/>
      <c r="AQ884" s="4"/>
      <c r="AR884" s="4"/>
      <c r="AS884" s="4"/>
      <c r="AT884" s="4"/>
      <c r="AU884" s="4"/>
      <c r="AV884" s="4"/>
      <c r="AW884" s="4"/>
      <c r="AX884" s="4"/>
      <c r="AY884" s="4"/>
      <c r="AZ884" s="4"/>
      <c r="BA884" s="4"/>
      <c r="BB884" s="4"/>
      <c r="BC884" s="4"/>
      <c r="BD884" s="4"/>
      <c r="BE884" s="4"/>
      <c r="BF884" s="4"/>
      <c r="BG884" s="4"/>
      <c r="BH884" s="4"/>
      <c r="BI884" s="4"/>
      <c r="BJ884" s="4"/>
      <c r="BK884" s="4"/>
      <c r="BL884" s="4"/>
      <c r="BM884" s="4"/>
      <c r="BN884" s="4"/>
      <c r="BO884" s="4"/>
      <c r="BP884" s="4"/>
      <c r="BQ884" s="4"/>
      <c r="BR884" s="4"/>
      <c r="BS884" s="4"/>
      <c r="BT884" s="4"/>
      <c r="BU884" s="4"/>
      <c r="BV884" s="4"/>
      <c r="BW884" s="4"/>
    </row>
    <row r="885" spans="1:75" ht="12.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1"/>
      <c r="AA885" s="52"/>
      <c r="AB885" s="58"/>
      <c r="AC885" s="59"/>
      <c r="AD885" s="58"/>
      <c r="AE885" s="58"/>
      <c r="AF885" s="55"/>
      <c r="AG885" s="4"/>
      <c r="AH885" s="4"/>
      <c r="AI885" s="4"/>
      <c r="AJ885" s="4"/>
      <c r="AK885" s="4"/>
      <c r="AL885" s="4"/>
      <c r="AM885" s="4"/>
      <c r="AN885" s="4"/>
      <c r="AO885" s="4"/>
      <c r="AP885" s="4"/>
      <c r="AQ885" s="4"/>
      <c r="AR885" s="4"/>
      <c r="AS885" s="4"/>
      <c r="AT885" s="4"/>
      <c r="AU885" s="4"/>
      <c r="AV885" s="4"/>
      <c r="AW885" s="4"/>
      <c r="AX885" s="4"/>
      <c r="AY885" s="4"/>
      <c r="AZ885" s="4"/>
      <c r="BA885" s="4"/>
      <c r="BB885" s="4"/>
      <c r="BC885" s="4"/>
      <c r="BD885" s="4"/>
      <c r="BE885" s="4"/>
      <c r="BF885" s="4"/>
      <c r="BG885" s="4"/>
      <c r="BH885" s="4"/>
      <c r="BI885" s="4"/>
      <c r="BJ885" s="4"/>
      <c r="BK885" s="4"/>
      <c r="BL885" s="4"/>
      <c r="BM885" s="4"/>
      <c r="BN885" s="4"/>
      <c r="BO885" s="4"/>
      <c r="BP885" s="4"/>
      <c r="BQ885" s="4"/>
      <c r="BR885" s="4"/>
      <c r="BS885" s="4"/>
      <c r="BT885" s="4"/>
      <c r="BU885" s="4"/>
      <c r="BV885" s="4"/>
      <c r="BW885" s="4"/>
    </row>
    <row r="886" spans="1:75" ht="12.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1"/>
      <c r="AA886" s="52"/>
      <c r="AB886" s="58"/>
      <c r="AC886" s="59"/>
      <c r="AD886" s="58"/>
      <c r="AE886" s="58"/>
      <c r="AF886" s="55"/>
      <c r="AG886" s="4"/>
      <c r="AH886" s="4"/>
      <c r="AI886" s="4"/>
      <c r="AJ886" s="4"/>
      <c r="AK886" s="4"/>
      <c r="AL886" s="4"/>
      <c r="AM886" s="4"/>
      <c r="AN886" s="4"/>
      <c r="AO886" s="4"/>
      <c r="AP886" s="4"/>
      <c r="AQ886" s="4"/>
      <c r="AR886" s="4"/>
      <c r="AS886" s="4"/>
      <c r="AT886" s="4"/>
      <c r="AU886" s="4"/>
      <c r="AV886" s="4"/>
      <c r="AW886" s="4"/>
      <c r="AX886" s="4"/>
      <c r="AY886" s="4"/>
      <c r="AZ886" s="4"/>
      <c r="BA886" s="4"/>
      <c r="BB886" s="4"/>
      <c r="BC886" s="4"/>
      <c r="BD886" s="4"/>
      <c r="BE886" s="4"/>
      <c r="BF886" s="4"/>
      <c r="BG886" s="4"/>
      <c r="BH886" s="4"/>
      <c r="BI886" s="4"/>
      <c r="BJ886" s="4"/>
      <c r="BK886" s="4"/>
      <c r="BL886" s="4"/>
      <c r="BM886" s="4"/>
      <c r="BN886" s="4"/>
      <c r="BO886" s="4"/>
      <c r="BP886" s="4"/>
      <c r="BQ886" s="4"/>
      <c r="BR886" s="4"/>
      <c r="BS886" s="4"/>
      <c r="BT886" s="4"/>
      <c r="BU886" s="4"/>
      <c r="BV886" s="4"/>
      <c r="BW886" s="4"/>
    </row>
    <row r="887" spans="1:75" ht="12.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1"/>
      <c r="AA887" s="52"/>
      <c r="AB887" s="58"/>
      <c r="AC887" s="59"/>
      <c r="AD887" s="58"/>
      <c r="AE887" s="58"/>
      <c r="AF887" s="55"/>
      <c r="AG887" s="4"/>
      <c r="AH887" s="4"/>
      <c r="AI887" s="4"/>
      <c r="AJ887" s="4"/>
      <c r="AK887" s="4"/>
      <c r="AL887" s="4"/>
      <c r="AM887" s="4"/>
      <c r="AN887" s="4"/>
      <c r="AO887" s="4"/>
      <c r="AP887" s="4"/>
      <c r="AQ887" s="4"/>
      <c r="AR887" s="4"/>
      <c r="AS887" s="4"/>
      <c r="AT887" s="4"/>
      <c r="AU887" s="4"/>
      <c r="AV887" s="4"/>
      <c r="AW887" s="4"/>
      <c r="AX887" s="4"/>
      <c r="AY887" s="4"/>
      <c r="AZ887" s="4"/>
      <c r="BA887" s="4"/>
      <c r="BB887" s="4"/>
      <c r="BC887" s="4"/>
      <c r="BD887" s="4"/>
      <c r="BE887" s="4"/>
      <c r="BF887" s="4"/>
      <c r="BG887" s="4"/>
      <c r="BH887" s="4"/>
      <c r="BI887" s="4"/>
      <c r="BJ887" s="4"/>
      <c r="BK887" s="4"/>
      <c r="BL887" s="4"/>
      <c r="BM887" s="4"/>
      <c r="BN887" s="4"/>
      <c r="BO887" s="4"/>
      <c r="BP887" s="4"/>
      <c r="BQ887" s="4"/>
      <c r="BR887" s="4"/>
      <c r="BS887" s="4"/>
      <c r="BT887" s="4"/>
      <c r="BU887" s="4"/>
      <c r="BV887" s="4"/>
      <c r="BW887" s="4"/>
    </row>
    <row r="888" spans="1:75" ht="12.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1"/>
      <c r="AA888" s="52"/>
      <c r="AB888" s="58"/>
      <c r="AC888" s="59"/>
      <c r="AD888" s="58"/>
      <c r="AE888" s="58"/>
      <c r="AF888" s="55"/>
      <c r="AG888" s="4"/>
      <c r="AH888" s="4"/>
      <c r="AI888" s="4"/>
      <c r="AJ888" s="4"/>
      <c r="AK888" s="4"/>
      <c r="AL888" s="4"/>
      <c r="AM888" s="4"/>
      <c r="AN888" s="4"/>
      <c r="AO888" s="4"/>
      <c r="AP888" s="4"/>
      <c r="AQ888" s="4"/>
      <c r="AR888" s="4"/>
      <c r="AS888" s="4"/>
      <c r="AT888" s="4"/>
      <c r="AU888" s="4"/>
      <c r="AV888" s="4"/>
      <c r="AW888" s="4"/>
      <c r="AX888" s="4"/>
      <c r="AY888" s="4"/>
      <c r="AZ888" s="4"/>
      <c r="BA888" s="4"/>
      <c r="BB888" s="4"/>
      <c r="BC888" s="4"/>
      <c r="BD888" s="4"/>
      <c r="BE888" s="4"/>
      <c r="BF888" s="4"/>
      <c r="BG888" s="4"/>
      <c r="BH888" s="4"/>
      <c r="BI888" s="4"/>
      <c r="BJ888" s="4"/>
      <c r="BK888" s="4"/>
      <c r="BL888" s="4"/>
      <c r="BM888" s="4"/>
      <c r="BN888" s="4"/>
      <c r="BO888" s="4"/>
      <c r="BP888" s="4"/>
      <c r="BQ888" s="4"/>
      <c r="BR888" s="4"/>
      <c r="BS888" s="4"/>
      <c r="BT888" s="4"/>
      <c r="BU888" s="4"/>
      <c r="BV888" s="4"/>
      <c r="BW888" s="4"/>
    </row>
    <row r="889" spans="1:75" ht="12.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1"/>
      <c r="AA889" s="52"/>
      <c r="AB889" s="58"/>
      <c r="AC889" s="59"/>
      <c r="AD889" s="58"/>
      <c r="AE889" s="58"/>
      <c r="AF889" s="55"/>
      <c r="AG889" s="4"/>
      <c r="AH889" s="4"/>
      <c r="AI889" s="4"/>
      <c r="AJ889" s="4"/>
      <c r="AK889" s="4"/>
      <c r="AL889" s="4"/>
      <c r="AM889" s="4"/>
      <c r="AN889" s="4"/>
      <c r="AO889" s="4"/>
      <c r="AP889" s="4"/>
      <c r="AQ889" s="4"/>
      <c r="AR889" s="4"/>
      <c r="AS889" s="4"/>
      <c r="AT889" s="4"/>
      <c r="AU889" s="4"/>
      <c r="AV889" s="4"/>
      <c r="AW889" s="4"/>
      <c r="AX889" s="4"/>
      <c r="AY889" s="4"/>
      <c r="AZ889" s="4"/>
      <c r="BA889" s="4"/>
      <c r="BB889" s="4"/>
      <c r="BC889" s="4"/>
      <c r="BD889" s="4"/>
      <c r="BE889" s="4"/>
      <c r="BF889" s="4"/>
      <c r="BG889" s="4"/>
      <c r="BH889" s="4"/>
      <c r="BI889" s="4"/>
      <c r="BJ889" s="4"/>
      <c r="BK889" s="4"/>
      <c r="BL889" s="4"/>
      <c r="BM889" s="4"/>
      <c r="BN889" s="4"/>
      <c r="BO889" s="4"/>
      <c r="BP889" s="4"/>
      <c r="BQ889" s="4"/>
      <c r="BR889" s="4"/>
      <c r="BS889" s="4"/>
      <c r="BT889" s="4"/>
      <c r="BU889" s="4"/>
      <c r="BV889" s="4"/>
      <c r="BW889" s="4"/>
    </row>
    <row r="890" spans="1:75" ht="12.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1"/>
      <c r="AA890" s="52"/>
      <c r="AB890" s="58"/>
      <c r="AC890" s="59"/>
      <c r="AD890" s="58"/>
      <c r="AE890" s="58"/>
      <c r="AF890" s="55"/>
      <c r="AG890" s="4"/>
      <c r="AH890" s="4"/>
      <c r="AI890" s="4"/>
      <c r="AJ890" s="4"/>
      <c r="AK890" s="4"/>
      <c r="AL890" s="4"/>
      <c r="AM890" s="4"/>
      <c r="AN890" s="4"/>
      <c r="AO890" s="4"/>
      <c r="AP890" s="4"/>
      <c r="AQ890" s="4"/>
      <c r="AR890" s="4"/>
      <c r="AS890" s="4"/>
      <c r="AT890" s="4"/>
      <c r="AU890" s="4"/>
      <c r="AV890" s="4"/>
      <c r="AW890" s="4"/>
      <c r="AX890" s="4"/>
      <c r="AY890" s="4"/>
      <c r="AZ890" s="4"/>
      <c r="BA890" s="4"/>
      <c r="BB890" s="4"/>
      <c r="BC890" s="4"/>
      <c r="BD890" s="4"/>
      <c r="BE890" s="4"/>
      <c r="BF890" s="4"/>
      <c r="BG890" s="4"/>
      <c r="BH890" s="4"/>
      <c r="BI890" s="4"/>
      <c r="BJ890" s="4"/>
      <c r="BK890" s="4"/>
      <c r="BL890" s="4"/>
      <c r="BM890" s="4"/>
      <c r="BN890" s="4"/>
      <c r="BO890" s="4"/>
      <c r="BP890" s="4"/>
      <c r="BQ890" s="4"/>
      <c r="BR890" s="4"/>
      <c r="BS890" s="4"/>
      <c r="BT890" s="4"/>
      <c r="BU890" s="4"/>
      <c r="BV890" s="4"/>
      <c r="BW890" s="4"/>
    </row>
    <row r="891" spans="1:75" ht="12.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1"/>
      <c r="AA891" s="52"/>
      <c r="AB891" s="58"/>
      <c r="AC891" s="59"/>
      <c r="AD891" s="58"/>
      <c r="AE891" s="58"/>
      <c r="AF891" s="55"/>
      <c r="AG891" s="4"/>
      <c r="AH891" s="4"/>
      <c r="AI891" s="4"/>
      <c r="AJ891" s="4"/>
      <c r="AK891" s="4"/>
      <c r="AL891" s="4"/>
      <c r="AM891" s="4"/>
      <c r="AN891" s="4"/>
      <c r="AO891" s="4"/>
      <c r="AP891" s="4"/>
      <c r="AQ891" s="4"/>
      <c r="AR891" s="4"/>
      <c r="AS891" s="4"/>
      <c r="AT891" s="4"/>
      <c r="AU891" s="4"/>
      <c r="AV891" s="4"/>
      <c r="AW891" s="4"/>
      <c r="AX891" s="4"/>
      <c r="AY891" s="4"/>
      <c r="AZ891" s="4"/>
      <c r="BA891" s="4"/>
      <c r="BB891" s="4"/>
      <c r="BC891" s="4"/>
      <c r="BD891" s="4"/>
      <c r="BE891" s="4"/>
      <c r="BF891" s="4"/>
      <c r="BG891" s="4"/>
      <c r="BH891" s="4"/>
      <c r="BI891" s="4"/>
      <c r="BJ891" s="4"/>
      <c r="BK891" s="4"/>
      <c r="BL891" s="4"/>
      <c r="BM891" s="4"/>
      <c r="BN891" s="4"/>
      <c r="BO891" s="4"/>
      <c r="BP891" s="4"/>
      <c r="BQ891" s="4"/>
      <c r="BR891" s="4"/>
      <c r="BS891" s="4"/>
      <c r="BT891" s="4"/>
      <c r="BU891" s="4"/>
      <c r="BV891" s="4"/>
      <c r="BW891" s="4"/>
    </row>
    <row r="892" spans="1:75" ht="12.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1"/>
      <c r="AA892" s="52"/>
      <c r="AB892" s="58"/>
      <c r="AC892" s="59"/>
      <c r="AD892" s="58"/>
      <c r="AE892" s="58"/>
      <c r="AF892" s="55"/>
      <c r="AG892" s="4"/>
      <c r="AH892" s="4"/>
      <c r="AI892" s="4"/>
      <c r="AJ892" s="4"/>
      <c r="AK892" s="4"/>
      <c r="AL892" s="4"/>
      <c r="AM892" s="4"/>
      <c r="AN892" s="4"/>
      <c r="AO892" s="4"/>
      <c r="AP892" s="4"/>
      <c r="AQ892" s="4"/>
      <c r="AR892" s="4"/>
      <c r="AS892" s="4"/>
      <c r="AT892" s="4"/>
      <c r="AU892" s="4"/>
      <c r="AV892" s="4"/>
      <c r="AW892" s="4"/>
      <c r="AX892" s="4"/>
      <c r="AY892" s="4"/>
      <c r="AZ892" s="4"/>
      <c r="BA892" s="4"/>
      <c r="BB892" s="4"/>
      <c r="BC892" s="4"/>
      <c r="BD892" s="4"/>
      <c r="BE892" s="4"/>
      <c r="BF892" s="4"/>
      <c r="BG892" s="4"/>
      <c r="BH892" s="4"/>
      <c r="BI892" s="4"/>
      <c r="BJ892" s="4"/>
      <c r="BK892" s="4"/>
      <c r="BL892" s="4"/>
      <c r="BM892" s="4"/>
      <c r="BN892" s="4"/>
      <c r="BO892" s="4"/>
      <c r="BP892" s="4"/>
      <c r="BQ892" s="4"/>
      <c r="BR892" s="4"/>
      <c r="BS892" s="4"/>
      <c r="BT892" s="4"/>
      <c r="BU892" s="4"/>
      <c r="BV892" s="4"/>
      <c r="BW892" s="4"/>
    </row>
    <row r="893" spans="1:75" ht="12.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1"/>
      <c r="AA893" s="52"/>
      <c r="AB893" s="58"/>
      <c r="AC893" s="59"/>
      <c r="AD893" s="58"/>
      <c r="AE893" s="58"/>
      <c r="AF893" s="55"/>
      <c r="AG893" s="4"/>
      <c r="AH893" s="4"/>
      <c r="AI893" s="4"/>
      <c r="AJ893" s="4"/>
      <c r="AK893" s="4"/>
      <c r="AL893" s="4"/>
      <c r="AM893" s="4"/>
      <c r="AN893" s="4"/>
      <c r="AO893" s="4"/>
      <c r="AP893" s="4"/>
      <c r="AQ893" s="4"/>
      <c r="AR893" s="4"/>
      <c r="AS893" s="4"/>
      <c r="AT893" s="4"/>
      <c r="AU893" s="4"/>
      <c r="AV893" s="4"/>
      <c r="AW893" s="4"/>
      <c r="AX893" s="4"/>
      <c r="AY893" s="4"/>
      <c r="AZ893" s="4"/>
      <c r="BA893" s="4"/>
      <c r="BB893" s="4"/>
      <c r="BC893" s="4"/>
      <c r="BD893" s="4"/>
      <c r="BE893" s="4"/>
      <c r="BF893" s="4"/>
      <c r="BG893" s="4"/>
      <c r="BH893" s="4"/>
      <c r="BI893" s="4"/>
      <c r="BJ893" s="4"/>
      <c r="BK893" s="4"/>
      <c r="BL893" s="4"/>
      <c r="BM893" s="4"/>
      <c r="BN893" s="4"/>
      <c r="BO893" s="4"/>
      <c r="BP893" s="4"/>
      <c r="BQ893" s="4"/>
      <c r="BR893" s="4"/>
      <c r="BS893" s="4"/>
      <c r="BT893" s="4"/>
      <c r="BU893" s="4"/>
      <c r="BV893" s="4"/>
      <c r="BW893" s="4"/>
    </row>
    <row r="894" spans="1:75" ht="12.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1"/>
      <c r="AA894" s="52"/>
      <c r="AB894" s="58"/>
      <c r="AC894" s="59"/>
      <c r="AD894" s="58"/>
      <c r="AE894" s="58"/>
      <c r="AF894" s="55"/>
      <c r="AG894" s="4"/>
      <c r="AH894" s="4"/>
      <c r="AI894" s="4"/>
      <c r="AJ894" s="4"/>
      <c r="AK894" s="4"/>
      <c r="AL894" s="4"/>
      <c r="AM894" s="4"/>
      <c r="AN894" s="4"/>
      <c r="AO894" s="4"/>
      <c r="AP894" s="4"/>
      <c r="AQ894" s="4"/>
      <c r="AR894" s="4"/>
      <c r="AS894" s="4"/>
      <c r="AT894" s="4"/>
      <c r="AU894" s="4"/>
      <c r="AV894" s="4"/>
      <c r="AW894" s="4"/>
      <c r="AX894" s="4"/>
      <c r="AY894" s="4"/>
      <c r="AZ894" s="4"/>
      <c r="BA894" s="4"/>
      <c r="BB894" s="4"/>
      <c r="BC894" s="4"/>
      <c r="BD894" s="4"/>
      <c r="BE894" s="4"/>
      <c r="BF894" s="4"/>
      <c r="BG894" s="4"/>
      <c r="BH894" s="4"/>
      <c r="BI894" s="4"/>
      <c r="BJ894" s="4"/>
      <c r="BK894" s="4"/>
      <c r="BL894" s="4"/>
      <c r="BM894" s="4"/>
      <c r="BN894" s="4"/>
      <c r="BO894" s="4"/>
      <c r="BP894" s="4"/>
      <c r="BQ894" s="4"/>
      <c r="BR894" s="4"/>
      <c r="BS894" s="4"/>
      <c r="BT894" s="4"/>
      <c r="BU894" s="4"/>
      <c r="BV894" s="4"/>
      <c r="BW894" s="4"/>
    </row>
    <row r="895" spans="1:75" ht="12.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1"/>
      <c r="AA895" s="52"/>
      <c r="AB895" s="58"/>
      <c r="AC895" s="59"/>
      <c r="AD895" s="58"/>
      <c r="AE895" s="58"/>
      <c r="AF895" s="55"/>
      <c r="AG895" s="4"/>
      <c r="AH895" s="4"/>
      <c r="AI895" s="4"/>
      <c r="AJ895" s="4"/>
      <c r="AK895" s="4"/>
      <c r="AL895" s="4"/>
      <c r="AM895" s="4"/>
      <c r="AN895" s="4"/>
      <c r="AO895" s="4"/>
      <c r="AP895" s="4"/>
      <c r="AQ895" s="4"/>
      <c r="AR895" s="4"/>
      <c r="AS895" s="4"/>
      <c r="AT895" s="4"/>
      <c r="AU895" s="4"/>
      <c r="AV895" s="4"/>
      <c r="AW895" s="4"/>
      <c r="AX895" s="4"/>
      <c r="AY895" s="4"/>
      <c r="AZ895" s="4"/>
      <c r="BA895" s="4"/>
      <c r="BB895" s="4"/>
      <c r="BC895" s="4"/>
      <c r="BD895" s="4"/>
      <c r="BE895" s="4"/>
      <c r="BF895" s="4"/>
      <c r="BG895" s="4"/>
      <c r="BH895" s="4"/>
      <c r="BI895" s="4"/>
      <c r="BJ895" s="4"/>
      <c r="BK895" s="4"/>
      <c r="BL895" s="4"/>
      <c r="BM895" s="4"/>
      <c r="BN895" s="4"/>
      <c r="BO895" s="4"/>
      <c r="BP895" s="4"/>
      <c r="BQ895" s="4"/>
      <c r="BR895" s="4"/>
      <c r="BS895" s="4"/>
      <c r="BT895" s="4"/>
      <c r="BU895" s="4"/>
      <c r="BV895" s="4"/>
      <c r="BW895" s="4"/>
    </row>
    <row r="896" spans="1:75" ht="12.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1"/>
      <c r="AA896" s="52"/>
      <c r="AB896" s="58"/>
      <c r="AC896" s="59"/>
      <c r="AD896" s="58"/>
      <c r="AE896" s="58"/>
      <c r="AF896" s="55"/>
      <c r="AG896" s="4"/>
      <c r="AH896" s="4"/>
      <c r="AI896" s="4"/>
      <c r="AJ896" s="4"/>
      <c r="AK896" s="4"/>
      <c r="AL896" s="4"/>
      <c r="AM896" s="4"/>
      <c r="AN896" s="4"/>
      <c r="AO896" s="4"/>
      <c r="AP896" s="4"/>
      <c r="AQ896" s="4"/>
      <c r="AR896" s="4"/>
      <c r="AS896" s="4"/>
      <c r="AT896" s="4"/>
      <c r="AU896" s="4"/>
      <c r="AV896" s="4"/>
      <c r="AW896" s="4"/>
      <c r="AX896" s="4"/>
      <c r="AY896" s="4"/>
      <c r="AZ896" s="4"/>
      <c r="BA896" s="4"/>
      <c r="BB896" s="4"/>
      <c r="BC896" s="4"/>
      <c r="BD896" s="4"/>
      <c r="BE896" s="4"/>
      <c r="BF896" s="4"/>
      <c r="BG896" s="4"/>
      <c r="BH896" s="4"/>
      <c r="BI896" s="4"/>
      <c r="BJ896" s="4"/>
      <c r="BK896" s="4"/>
      <c r="BL896" s="4"/>
      <c r="BM896" s="4"/>
      <c r="BN896" s="4"/>
      <c r="BO896" s="4"/>
      <c r="BP896" s="4"/>
      <c r="BQ896" s="4"/>
      <c r="BR896" s="4"/>
      <c r="BS896" s="4"/>
      <c r="BT896" s="4"/>
      <c r="BU896" s="4"/>
      <c r="BV896" s="4"/>
      <c r="BW896" s="4"/>
    </row>
    <row r="897" spans="1:75" ht="12.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1"/>
      <c r="AA897" s="52"/>
      <c r="AB897" s="58"/>
      <c r="AC897" s="59"/>
      <c r="AD897" s="58"/>
      <c r="AE897" s="58"/>
      <c r="AF897" s="55"/>
      <c r="AG897" s="4"/>
      <c r="AH897" s="4"/>
      <c r="AI897" s="4"/>
      <c r="AJ897" s="4"/>
      <c r="AK897" s="4"/>
      <c r="AL897" s="4"/>
      <c r="AM897" s="4"/>
      <c r="AN897" s="4"/>
      <c r="AO897" s="4"/>
      <c r="AP897" s="4"/>
      <c r="AQ897" s="4"/>
      <c r="AR897" s="4"/>
      <c r="AS897" s="4"/>
      <c r="AT897" s="4"/>
      <c r="AU897" s="4"/>
      <c r="AV897" s="4"/>
      <c r="AW897" s="4"/>
      <c r="AX897" s="4"/>
      <c r="AY897" s="4"/>
      <c r="AZ897" s="4"/>
      <c r="BA897" s="4"/>
      <c r="BB897" s="4"/>
      <c r="BC897" s="4"/>
      <c r="BD897" s="4"/>
      <c r="BE897" s="4"/>
      <c r="BF897" s="4"/>
      <c r="BG897" s="4"/>
      <c r="BH897" s="4"/>
      <c r="BI897" s="4"/>
      <c r="BJ897" s="4"/>
      <c r="BK897" s="4"/>
      <c r="BL897" s="4"/>
      <c r="BM897" s="4"/>
      <c r="BN897" s="4"/>
      <c r="BO897" s="4"/>
      <c r="BP897" s="4"/>
      <c r="BQ897" s="4"/>
      <c r="BR897" s="4"/>
      <c r="BS897" s="4"/>
      <c r="BT897" s="4"/>
      <c r="BU897" s="4"/>
      <c r="BV897" s="4"/>
      <c r="BW897" s="4"/>
    </row>
    <row r="898" spans="1:75" ht="12.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1"/>
      <c r="AA898" s="52"/>
      <c r="AB898" s="58"/>
      <c r="AC898" s="59"/>
      <c r="AD898" s="58"/>
      <c r="AE898" s="58"/>
      <c r="AF898" s="55"/>
      <c r="AG898" s="4"/>
      <c r="AH898" s="4"/>
      <c r="AI898" s="4"/>
      <c r="AJ898" s="4"/>
      <c r="AK898" s="4"/>
      <c r="AL898" s="4"/>
      <c r="AM898" s="4"/>
      <c r="AN898" s="4"/>
      <c r="AO898" s="4"/>
      <c r="AP898" s="4"/>
      <c r="AQ898" s="4"/>
      <c r="AR898" s="4"/>
      <c r="AS898" s="4"/>
      <c r="AT898" s="4"/>
      <c r="AU898" s="4"/>
      <c r="AV898" s="4"/>
      <c r="AW898" s="4"/>
      <c r="AX898" s="4"/>
      <c r="AY898" s="4"/>
      <c r="AZ898" s="4"/>
      <c r="BA898" s="4"/>
      <c r="BB898" s="4"/>
      <c r="BC898" s="4"/>
      <c r="BD898" s="4"/>
      <c r="BE898" s="4"/>
      <c r="BF898" s="4"/>
      <c r="BG898" s="4"/>
      <c r="BH898" s="4"/>
      <c r="BI898" s="4"/>
      <c r="BJ898" s="4"/>
      <c r="BK898" s="4"/>
      <c r="BL898" s="4"/>
      <c r="BM898" s="4"/>
      <c r="BN898" s="4"/>
      <c r="BO898" s="4"/>
      <c r="BP898" s="4"/>
      <c r="BQ898" s="4"/>
      <c r="BR898" s="4"/>
      <c r="BS898" s="4"/>
      <c r="BT898" s="4"/>
      <c r="BU898" s="4"/>
      <c r="BV898" s="4"/>
      <c r="BW898" s="4"/>
    </row>
    <row r="899" spans="1:75" ht="12.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1"/>
      <c r="AA899" s="52"/>
      <c r="AB899" s="58"/>
      <c r="AC899" s="59"/>
      <c r="AD899" s="58"/>
      <c r="AE899" s="58"/>
      <c r="AF899" s="55"/>
      <c r="AG899" s="4"/>
      <c r="AH899" s="4"/>
      <c r="AI899" s="4"/>
      <c r="AJ899" s="4"/>
      <c r="AK899" s="4"/>
      <c r="AL899" s="4"/>
      <c r="AM899" s="4"/>
      <c r="AN899" s="4"/>
      <c r="AO899" s="4"/>
      <c r="AP899" s="4"/>
      <c r="AQ899" s="4"/>
      <c r="AR899" s="4"/>
      <c r="AS899" s="4"/>
      <c r="AT899" s="4"/>
      <c r="AU899" s="4"/>
      <c r="AV899" s="4"/>
      <c r="AW899" s="4"/>
      <c r="AX899" s="4"/>
      <c r="AY899" s="4"/>
      <c r="AZ899" s="4"/>
      <c r="BA899" s="4"/>
      <c r="BB899" s="4"/>
      <c r="BC899" s="4"/>
      <c r="BD899" s="4"/>
      <c r="BE899" s="4"/>
      <c r="BF899" s="4"/>
      <c r="BG899" s="4"/>
      <c r="BH899" s="4"/>
      <c r="BI899" s="4"/>
      <c r="BJ899" s="4"/>
      <c r="BK899" s="4"/>
      <c r="BL899" s="4"/>
      <c r="BM899" s="4"/>
      <c r="BN899" s="4"/>
      <c r="BO899" s="4"/>
      <c r="BP899" s="4"/>
      <c r="BQ899" s="4"/>
      <c r="BR899" s="4"/>
      <c r="BS899" s="4"/>
      <c r="BT899" s="4"/>
      <c r="BU899" s="4"/>
      <c r="BV899" s="4"/>
      <c r="BW899" s="4"/>
    </row>
    <row r="900" spans="1:75" ht="12.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1"/>
      <c r="AA900" s="52"/>
      <c r="AB900" s="58"/>
      <c r="AC900" s="59"/>
      <c r="AD900" s="58"/>
      <c r="AE900" s="58"/>
      <c r="AF900" s="55"/>
      <c r="AG900" s="4"/>
      <c r="AH900" s="4"/>
      <c r="AI900" s="4"/>
      <c r="AJ900" s="4"/>
      <c r="AK900" s="4"/>
      <c r="AL900" s="4"/>
      <c r="AM900" s="4"/>
      <c r="AN900" s="4"/>
      <c r="AO900" s="4"/>
      <c r="AP900" s="4"/>
      <c r="AQ900" s="4"/>
      <c r="AR900" s="4"/>
      <c r="AS900" s="4"/>
      <c r="AT900" s="4"/>
      <c r="AU900" s="4"/>
      <c r="AV900" s="4"/>
      <c r="AW900" s="4"/>
      <c r="AX900" s="4"/>
      <c r="AY900" s="4"/>
      <c r="AZ900" s="4"/>
      <c r="BA900" s="4"/>
      <c r="BB900" s="4"/>
      <c r="BC900" s="4"/>
      <c r="BD900" s="4"/>
      <c r="BE900" s="4"/>
      <c r="BF900" s="4"/>
      <c r="BG900" s="4"/>
      <c r="BH900" s="4"/>
      <c r="BI900" s="4"/>
      <c r="BJ900" s="4"/>
      <c r="BK900" s="4"/>
      <c r="BL900" s="4"/>
      <c r="BM900" s="4"/>
      <c r="BN900" s="4"/>
      <c r="BO900" s="4"/>
      <c r="BP900" s="4"/>
      <c r="BQ900" s="4"/>
      <c r="BR900" s="4"/>
      <c r="BS900" s="4"/>
      <c r="BT900" s="4"/>
      <c r="BU900" s="4"/>
      <c r="BV900" s="4"/>
      <c r="BW900" s="4"/>
    </row>
    <row r="901" spans="1:75" ht="12.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1"/>
      <c r="AA901" s="52"/>
      <c r="AB901" s="58"/>
      <c r="AC901" s="59"/>
      <c r="AD901" s="58"/>
      <c r="AE901" s="58"/>
      <c r="AF901" s="55"/>
      <c r="AG901" s="4"/>
      <c r="AH901" s="4"/>
      <c r="AI901" s="4"/>
      <c r="AJ901" s="4"/>
      <c r="AK901" s="4"/>
      <c r="AL901" s="4"/>
      <c r="AM901" s="4"/>
      <c r="AN901" s="4"/>
      <c r="AO901" s="4"/>
      <c r="AP901" s="4"/>
      <c r="AQ901" s="4"/>
      <c r="AR901" s="4"/>
      <c r="AS901" s="4"/>
      <c r="AT901" s="4"/>
      <c r="AU901" s="4"/>
      <c r="AV901" s="4"/>
      <c r="AW901" s="4"/>
      <c r="AX901" s="4"/>
      <c r="AY901" s="4"/>
      <c r="AZ901" s="4"/>
      <c r="BA901" s="4"/>
      <c r="BB901" s="4"/>
      <c r="BC901" s="4"/>
      <c r="BD901" s="4"/>
      <c r="BE901" s="4"/>
      <c r="BF901" s="4"/>
      <c r="BG901" s="4"/>
      <c r="BH901" s="4"/>
      <c r="BI901" s="4"/>
      <c r="BJ901" s="4"/>
      <c r="BK901" s="4"/>
      <c r="BL901" s="4"/>
      <c r="BM901" s="4"/>
      <c r="BN901" s="4"/>
      <c r="BO901" s="4"/>
      <c r="BP901" s="4"/>
      <c r="BQ901" s="4"/>
      <c r="BR901" s="4"/>
      <c r="BS901" s="4"/>
      <c r="BT901" s="4"/>
      <c r="BU901" s="4"/>
      <c r="BV901" s="4"/>
      <c r="BW901" s="4"/>
    </row>
    <row r="902" spans="1:75" ht="12.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1"/>
      <c r="AA902" s="52"/>
      <c r="AB902" s="58"/>
      <c r="AC902" s="59"/>
      <c r="AD902" s="58"/>
      <c r="AE902" s="58"/>
      <c r="AF902" s="55"/>
      <c r="AG902" s="4"/>
      <c r="AH902" s="4"/>
      <c r="AI902" s="4"/>
      <c r="AJ902" s="4"/>
      <c r="AK902" s="4"/>
      <c r="AL902" s="4"/>
      <c r="AM902" s="4"/>
      <c r="AN902" s="4"/>
      <c r="AO902" s="4"/>
      <c r="AP902" s="4"/>
      <c r="AQ902" s="4"/>
      <c r="AR902" s="4"/>
      <c r="AS902" s="4"/>
      <c r="AT902" s="4"/>
      <c r="AU902" s="4"/>
      <c r="AV902" s="4"/>
      <c r="AW902" s="4"/>
      <c r="AX902" s="4"/>
      <c r="AY902" s="4"/>
      <c r="AZ902" s="4"/>
      <c r="BA902" s="4"/>
      <c r="BB902" s="4"/>
      <c r="BC902" s="4"/>
      <c r="BD902" s="4"/>
      <c r="BE902" s="4"/>
      <c r="BF902" s="4"/>
      <c r="BG902" s="4"/>
      <c r="BH902" s="4"/>
      <c r="BI902" s="4"/>
      <c r="BJ902" s="4"/>
      <c r="BK902" s="4"/>
      <c r="BL902" s="4"/>
      <c r="BM902" s="4"/>
      <c r="BN902" s="4"/>
      <c r="BO902" s="4"/>
      <c r="BP902" s="4"/>
      <c r="BQ902" s="4"/>
      <c r="BR902" s="4"/>
      <c r="BS902" s="4"/>
      <c r="BT902" s="4"/>
      <c r="BU902" s="4"/>
      <c r="BV902" s="4"/>
      <c r="BW902" s="4"/>
    </row>
    <row r="903" spans="1:75" ht="12.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1"/>
      <c r="AA903" s="52"/>
      <c r="AB903" s="58"/>
      <c r="AC903" s="59"/>
      <c r="AD903" s="58"/>
      <c r="AE903" s="58"/>
      <c r="AF903" s="55"/>
      <c r="AG903" s="4"/>
      <c r="AH903" s="4"/>
      <c r="AI903" s="4"/>
      <c r="AJ903" s="4"/>
      <c r="AK903" s="4"/>
      <c r="AL903" s="4"/>
      <c r="AM903" s="4"/>
      <c r="AN903" s="4"/>
      <c r="AO903" s="4"/>
      <c r="AP903" s="4"/>
      <c r="AQ903" s="4"/>
      <c r="AR903" s="4"/>
      <c r="AS903" s="4"/>
      <c r="AT903" s="4"/>
      <c r="AU903" s="4"/>
      <c r="AV903" s="4"/>
      <c r="AW903" s="4"/>
      <c r="AX903" s="4"/>
      <c r="AY903" s="4"/>
      <c r="AZ903" s="4"/>
      <c r="BA903" s="4"/>
      <c r="BB903" s="4"/>
      <c r="BC903" s="4"/>
      <c r="BD903" s="4"/>
      <c r="BE903" s="4"/>
      <c r="BF903" s="4"/>
      <c r="BG903" s="4"/>
      <c r="BH903" s="4"/>
      <c r="BI903" s="4"/>
      <c r="BJ903" s="4"/>
      <c r="BK903" s="4"/>
      <c r="BL903" s="4"/>
      <c r="BM903" s="4"/>
      <c r="BN903" s="4"/>
      <c r="BO903" s="4"/>
      <c r="BP903" s="4"/>
      <c r="BQ903" s="4"/>
      <c r="BR903" s="4"/>
      <c r="BS903" s="4"/>
      <c r="BT903" s="4"/>
      <c r="BU903" s="4"/>
      <c r="BV903" s="4"/>
      <c r="BW903" s="4"/>
    </row>
    <row r="904" spans="1:75" ht="12.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1"/>
      <c r="AA904" s="52"/>
      <c r="AB904" s="58"/>
      <c r="AC904" s="59"/>
      <c r="AD904" s="58"/>
      <c r="AE904" s="58"/>
      <c r="AF904" s="55"/>
      <c r="AG904" s="4"/>
      <c r="AH904" s="4"/>
      <c r="AI904" s="4"/>
      <c r="AJ904" s="4"/>
      <c r="AK904" s="4"/>
      <c r="AL904" s="4"/>
      <c r="AM904" s="4"/>
      <c r="AN904" s="4"/>
      <c r="AO904" s="4"/>
      <c r="AP904" s="4"/>
      <c r="AQ904" s="4"/>
      <c r="AR904" s="4"/>
      <c r="AS904" s="4"/>
      <c r="AT904" s="4"/>
      <c r="AU904" s="4"/>
      <c r="AV904" s="4"/>
      <c r="AW904" s="4"/>
      <c r="AX904" s="4"/>
      <c r="AY904" s="4"/>
      <c r="AZ904" s="4"/>
      <c r="BA904" s="4"/>
      <c r="BB904" s="4"/>
      <c r="BC904" s="4"/>
      <c r="BD904" s="4"/>
      <c r="BE904" s="4"/>
      <c r="BF904" s="4"/>
      <c r="BG904" s="4"/>
      <c r="BH904" s="4"/>
      <c r="BI904" s="4"/>
      <c r="BJ904" s="4"/>
      <c r="BK904" s="4"/>
      <c r="BL904" s="4"/>
      <c r="BM904" s="4"/>
      <c r="BN904" s="4"/>
      <c r="BO904" s="4"/>
      <c r="BP904" s="4"/>
      <c r="BQ904" s="4"/>
      <c r="BR904" s="4"/>
      <c r="BS904" s="4"/>
      <c r="BT904" s="4"/>
      <c r="BU904" s="4"/>
      <c r="BV904" s="4"/>
      <c r="BW904" s="4"/>
    </row>
    <row r="905" spans="1:75" ht="12.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1"/>
      <c r="AA905" s="52"/>
      <c r="AB905" s="58"/>
      <c r="AC905" s="59"/>
      <c r="AD905" s="58"/>
      <c r="AE905" s="58"/>
      <c r="AF905" s="55"/>
      <c r="AG905" s="4"/>
      <c r="AH905" s="4"/>
      <c r="AI905" s="4"/>
      <c r="AJ905" s="4"/>
      <c r="AK905" s="4"/>
      <c r="AL905" s="4"/>
      <c r="AM905" s="4"/>
      <c r="AN905" s="4"/>
      <c r="AO905" s="4"/>
      <c r="AP905" s="4"/>
      <c r="AQ905" s="4"/>
      <c r="AR905" s="4"/>
      <c r="AS905" s="4"/>
      <c r="AT905" s="4"/>
      <c r="AU905" s="4"/>
      <c r="AV905" s="4"/>
      <c r="AW905" s="4"/>
      <c r="AX905" s="4"/>
      <c r="AY905" s="4"/>
      <c r="AZ905" s="4"/>
      <c r="BA905" s="4"/>
      <c r="BB905" s="4"/>
      <c r="BC905" s="4"/>
      <c r="BD905" s="4"/>
      <c r="BE905" s="4"/>
      <c r="BF905" s="4"/>
      <c r="BG905" s="4"/>
      <c r="BH905" s="4"/>
      <c r="BI905" s="4"/>
      <c r="BJ905" s="4"/>
      <c r="BK905" s="4"/>
      <c r="BL905" s="4"/>
      <c r="BM905" s="4"/>
      <c r="BN905" s="4"/>
      <c r="BO905" s="4"/>
      <c r="BP905" s="4"/>
      <c r="BQ905" s="4"/>
      <c r="BR905" s="4"/>
      <c r="BS905" s="4"/>
      <c r="BT905" s="4"/>
      <c r="BU905" s="4"/>
      <c r="BV905" s="4"/>
      <c r="BW905" s="4"/>
    </row>
    <row r="906" spans="1:75" ht="12.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1"/>
      <c r="AA906" s="52"/>
      <c r="AB906" s="58"/>
      <c r="AC906" s="59"/>
      <c r="AD906" s="58"/>
      <c r="AE906" s="58"/>
      <c r="AF906" s="55"/>
      <c r="AG906" s="4"/>
      <c r="AH906" s="4"/>
      <c r="AI906" s="4"/>
      <c r="AJ906" s="4"/>
      <c r="AK906" s="4"/>
      <c r="AL906" s="4"/>
      <c r="AM906" s="4"/>
      <c r="AN906" s="4"/>
      <c r="AO906" s="4"/>
      <c r="AP906" s="4"/>
      <c r="AQ906" s="4"/>
      <c r="AR906" s="4"/>
      <c r="AS906" s="4"/>
      <c r="AT906" s="4"/>
      <c r="AU906" s="4"/>
      <c r="AV906" s="4"/>
      <c r="AW906" s="4"/>
      <c r="AX906" s="4"/>
      <c r="AY906" s="4"/>
      <c r="AZ906" s="4"/>
      <c r="BA906" s="4"/>
      <c r="BB906" s="4"/>
      <c r="BC906" s="4"/>
      <c r="BD906" s="4"/>
      <c r="BE906" s="4"/>
      <c r="BF906" s="4"/>
      <c r="BG906" s="4"/>
      <c r="BH906" s="4"/>
      <c r="BI906" s="4"/>
      <c r="BJ906" s="4"/>
      <c r="BK906" s="4"/>
      <c r="BL906" s="4"/>
      <c r="BM906" s="4"/>
      <c r="BN906" s="4"/>
      <c r="BO906" s="4"/>
      <c r="BP906" s="4"/>
      <c r="BQ906" s="4"/>
      <c r="BR906" s="4"/>
      <c r="BS906" s="4"/>
      <c r="BT906" s="4"/>
      <c r="BU906" s="4"/>
      <c r="BV906" s="4"/>
      <c r="BW906" s="4"/>
    </row>
    <row r="907" spans="1:75" ht="12.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1"/>
      <c r="AA907" s="52"/>
      <c r="AB907" s="58"/>
      <c r="AC907" s="59"/>
      <c r="AD907" s="58"/>
      <c r="AE907" s="58"/>
      <c r="AF907" s="55"/>
      <c r="AG907" s="4"/>
      <c r="AH907" s="4"/>
      <c r="AI907" s="4"/>
      <c r="AJ907" s="4"/>
      <c r="AK907" s="4"/>
      <c r="AL907" s="4"/>
      <c r="AM907" s="4"/>
      <c r="AN907" s="4"/>
      <c r="AO907" s="4"/>
      <c r="AP907" s="4"/>
      <c r="AQ907" s="4"/>
      <c r="AR907" s="4"/>
      <c r="AS907" s="4"/>
      <c r="AT907" s="4"/>
      <c r="AU907" s="4"/>
      <c r="AV907" s="4"/>
      <c r="AW907" s="4"/>
      <c r="AX907" s="4"/>
      <c r="AY907" s="4"/>
      <c r="AZ907" s="4"/>
      <c r="BA907" s="4"/>
      <c r="BB907" s="4"/>
      <c r="BC907" s="4"/>
      <c r="BD907" s="4"/>
      <c r="BE907" s="4"/>
      <c r="BF907" s="4"/>
      <c r="BG907" s="4"/>
      <c r="BH907" s="4"/>
      <c r="BI907" s="4"/>
      <c r="BJ907" s="4"/>
      <c r="BK907" s="4"/>
      <c r="BL907" s="4"/>
      <c r="BM907" s="4"/>
      <c r="BN907" s="4"/>
      <c r="BO907" s="4"/>
      <c r="BP907" s="4"/>
      <c r="BQ907" s="4"/>
      <c r="BR907" s="4"/>
      <c r="BS907" s="4"/>
      <c r="BT907" s="4"/>
      <c r="BU907" s="4"/>
      <c r="BV907" s="4"/>
      <c r="BW907" s="4"/>
    </row>
    <row r="908" spans="1:75" ht="12.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1"/>
      <c r="AA908" s="52"/>
      <c r="AB908" s="58"/>
      <c r="AC908" s="59"/>
      <c r="AD908" s="58"/>
      <c r="AE908" s="58"/>
      <c r="AF908" s="55"/>
      <c r="AG908" s="4"/>
      <c r="AH908" s="4"/>
      <c r="AI908" s="4"/>
      <c r="AJ908" s="4"/>
      <c r="AK908" s="4"/>
      <c r="AL908" s="4"/>
      <c r="AM908" s="4"/>
      <c r="AN908" s="4"/>
      <c r="AO908" s="4"/>
      <c r="AP908" s="4"/>
      <c r="AQ908" s="4"/>
      <c r="AR908" s="4"/>
      <c r="AS908" s="4"/>
      <c r="AT908" s="4"/>
      <c r="AU908" s="4"/>
      <c r="AV908" s="4"/>
      <c r="AW908" s="4"/>
      <c r="AX908" s="4"/>
      <c r="AY908" s="4"/>
      <c r="AZ908" s="4"/>
      <c r="BA908" s="4"/>
      <c r="BB908" s="4"/>
      <c r="BC908" s="4"/>
      <c r="BD908" s="4"/>
      <c r="BE908" s="4"/>
      <c r="BF908" s="4"/>
      <c r="BG908" s="4"/>
      <c r="BH908" s="4"/>
      <c r="BI908" s="4"/>
      <c r="BJ908" s="4"/>
      <c r="BK908" s="4"/>
      <c r="BL908" s="4"/>
      <c r="BM908" s="4"/>
      <c r="BN908" s="4"/>
      <c r="BO908" s="4"/>
      <c r="BP908" s="4"/>
      <c r="BQ908" s="4"/>
      <c r="BR908" s="4"/>
      <c r="BS908" s="4"/>
      <c r="BT908" s="4"/>
      <c r="BU908" s="4"/>
      <c r="BV908" s="4"/>
      <c r="BW908" s="4"/>
    </row>
    <row r="909" spans="1:75" ht="12.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1"/>
      <c r="AA909" s="52"/>
      <c r="AB909" s="58"/>
      <c r="AC909" s="59"/>
      <c r="AD909" s="58"/>
      <c r="AE909" s="58"/>
      <c r="AF909" s="55"/>
      <c r="AG909" s="4"/>
      <c r="AH909" s="4"/>
      <c r="AI909" s="4"/>
      <c r="AJ909" s="4"/>
      <c r="AK909" s="4"/>
      <c r="AL909" s="4"/>
      <c r="AM909" s="4"/>
      <c r="AN909" s="4"/>
      <c r="AO909" s="4"/>
      <c r="AP909" s="4"/>
      <c r="AQ909" s="4"/>
      <c r="AR909" s="4"/>
      <c r="AS909" s="4"/>
      <c r="AT909" s="4"/>
      <c r="AU909" s="4"/>
      <c r="AV909" s="4"/>
      <c r="AW909" s="4"/>
      <c r="AX909" s="4"/>
      <c r="AY909" s="4"/>
      <c r="AZ909" s="4"/>
      <c r="BA909" s="4"/>
      <c r="BB909" s="4"/>
      <c r="BC909" s="4"/>
      <c r="BD909" s="4"/>
      <c r="BE909" s="4"/>
      <c r="BF909" s="4"/>
      <c r="BG909" s="4"/>
      <c r="BH909" s="4"/>
      <c r="BI909" s="4"/>
      <c r="BJ909" s="4"/>
      <c r="BK909" s="4"/>
      <c r="BL909" s="4"/>
      <c r="BM909" s="4"/>
      <c r="BN909" s="4"/>
      <c r="BO909" s="4"/>
      <c r="BP909" s="4"/>
      <c r="BQ909" s="4"/>
      <c r="BR909" s="4"/>
      <c r="BS909" s="4"/>
      <c r="BT909" s="4"/>
      <c r="BU909" s="4"/>
      <c r="BV909" s="4"/>
      <c r="BW909" s="4"/>
    </row>
    <row r="910" spans="1:75" ht="12.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1"/>
      <c r="AA910" s="52"/>
      <c r="AB910" s="58"/>
      <c r="AC910" s="59"/>
      <c r="AD910" s="58"/>
      <c r="AE910" s="58"/>
      <c r="AF910" s="55"/>
      <c r="AG910" s="4"/>
      <c r="AH910" s="4"/>
      <c r="AI910" s="4"/>
      <c r="AJ910" s="4"/>
      <c r="AK910" s="4"/>
      <c r="AL910" s="4"/>
      <c r="AM910" s="4"/>
      <c r="AN910" s="4"/>
      <c r="AO910" s="4"/>
      <c r="AP910" s="4"/>
      <c r="AQ910" s="4"/>
      <c r="AR910" s="4"/>
      <c r="AS910" s="4"/>
      <c r="AT910" s="4"/>
      <c r="AU910" s="4"/>
      <c r="AV910" s="4"/>
      <c r="AW910" s="4"/>
      <c r="AX910" s="4"/>
      <c r="AY910" s="4"/>
      <c r="AZ910" s="4"/>
      <c r="BA910" s="4"/>
      <c r="BB910" s="4"/>
      <c r="BC910" s="4"/>
      <c r="BD910" s="4"/>
      <c r="BE910" s="4"/>
      <c r="BF910" s="4"/>
      <c r="BG910" s="4"/>
      <c r="BH910" s="4"/>
      <c r="BI910" s="4"/>
      <c r="BJ910" s="4"/>
      <c r="BK910" s="4"/>
      <c r="BL910" s="4"/>
      <c r="BM910" s="4"/>
      <c r="BN910" s="4"/>
      <c r="BO910" s="4"/>
      <c r="BP910" s="4"/>
      <c r="BQ910" s="4"/>
      <c r="BR910" s="4"/>
      <c r="BS910" s="4"/>
      <c r="BT910" s="4"/>
      <c r="BU910" s="4"/>
      <c r="BV910" s="4"/>
      <c r="BW910" s="4"/>
    </row>
    <row r="911" spans="1:75" ht="12.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1"/>
      <c r="AA911" s="52"/>
      <c r="AB911" s="58"/>
      <c r="AC911" s="59"/>
      <c r="AD911" s="58"/>
      <c r="AE911" s="58"/>
      <c r="AF911" s="55"/>
      <c r="AG911" s="4"/>
      <c r="AH911" s="4"/>
      <c r="AI911" s="4"/>
      <c r="AJ911" s="4"/>
      <c r="AK911" s="4"/>
      <c r="AL911" s="4"/>
      <c r="AM911" s="4"/>
      <c r="AN911" s="4"/>
      <c r="AO911" s="4"/>
      <c r="AP911" s="4"/>
      <c r="AQ911" s="4"/>
      <c r="AR911" s="4"/>
      <c r="AS911" s="4"/>
      <c r="AT911" s="4"/>
      <c r="AU911" s="4"/>
      <c r="AV911" s="4"/>
      <c r="AW911" s="4"/>
      <c r="AX911" s="4"/>
      <c r="AY911" s="4"/>
      <c r="AZ911" s="4"/>
      <c r="BA911" s="4"/>
      <c r="BB911" s="4"/>
      <c r="BC911" s="4"/>
      <c r="BD911" s="4"/>
      <c r="BE911" s="4"/>
      <c r="BF911" s="4"/>
      <c r="BG911" s="4"/>
      <c r="BH911" s="4"/>
      <c r="BI911" s="4"/>
      <c r="BJ911" s="4"/>
      <c r="BK911" s="4"/>
      <c r="BL911" s="4"/>
      <c r="BM911" s="4"/>
      <c r="BN911" s="4"/>
      <c r="BO911" s="4"/>
      <c r="BP911" s="4"/>
      <c r="BQ911" s="4"/>
      <c r="BR911" s="4"/>
      <c r="BS911" s="4"/>
      <c r="BT911" s="4"/>
      <c r="BU911" s="4"/>
      <c r="BV911" s="4"/>
      <c r="BW911" s="4"/>
    </row>
    <row r="912" spans="1:75" ht="12.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1"/>
      <c r="AA912" s="52"/>
      <c r="AB912" s="58"/>
      <c r="AC912" s="59"/>
      <c r="AD912" s="58"/>
      <c r="AE912" s="58"/>
      <c r="AF912" s="55"/>
      <c r="AG912" s="4"/>
      <c r="AH912" s="4"/>
      <c r="AI912" s="4"/>
      <c r="AJ912" s="4"/>
      <c r="AK912" s="4"/>
      <c r="AL912" s="4"/>
      <c r="AM912" s="4"/>
      <c r="AN912" s="4"/>
      <c r="AO912" s="4"/>
      <c r="AP912" s="4"/>
      <c r="AQ912" s="4"/>
      <c r="AR912" s="4"/>
      <c r="AS912" s="4"/>
      <c r="AT912" s="4"/>
      <c r="AU912" s="4"/>
      <c r="AV912" s="4"/>
      <c r="AW912" s="4"/>
      <c r="AX912" s="4"/>
      <c r="AY912" s="4"/>
      <c r="AZ912" s="4"/>
      <c r="BA912" s="4"/>
      <c r="BB912" s="4"/>
      <c r="BC912" s="4"/>
      <c r="BD912" s="4"/>
      <c r="BE912" s="4"/>
      <c r="BF912" s="4"/>
      <c r="BG912" s="4"/>
      <c r="BH912" s="4"/>
      <c r="BI912" s="4"/>
      <c r="BJ912" s="4"/>
      <c r="BK912" s="4"/>
      <c r="BL912" s="4"/>
      <c r="BM912" s="4"/>
      <c r="BN912" s="4"/>
      <c r="BO912" s="4"/>
      <c r="BP912" s="4"/>
      <c r="BQ912" s="4"/>
      <c r="BR912" s="4"/>
      <c r="BS912" s="4"/>
      <c r="BT912" s="4"/>
      <c r="BU912" s="4"/>
      <c r="BV912" s="4"/>
      <c r="BW912" s="4"/>
    </row>
    <row r="913" spans="1:75" ht="12.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1"/>
      <c r="AA913" s="52"/>
      <c r="AB913" s="58"/>
      <c r="AC913" s="59"/>
      <c r="AD913" s="58"/>
      <c r="AE913" s="58"/>
      <c r="AF913" s="55"/>
      <c r="AG913" s="4"/>
      <c r="AH913" s="4"/>
      <c r="AI913" s="4"/>
      <c r="AJ913" s="4"/>
      <c r="AK913" s="4"/>
      <c r="AL913" s="4"/>
      <c r="AM913" s="4"/>
      <c r="AN913" s="4"/>
      <c r="AO913" s="4"/>
      <c r="AP913" s="4"/>
      <c r="AQ913" s="4"/>
      <c r="AR913" s="4"/>
      <c r="AS913" s="4"/>
      <c r="AT913" s="4"/>
      <c r="AU913" s="4"/>
      <c r="AV913" s="4"/>
      <c r="AW913" s="4"/>
      <c r="AX913" s="4"/>
      <c r="AY913" s="4"/>
      <c r="AZ913" s="4"/>
      <c r="BA913" s="4"/>
      <c r="BB913" s="4"/>
      <c r="BC913" s="4"/>
      <c r="BD913" s="4"/>
      <c r="BE913" s="4"/>
      <c r="BF913" s="4"/>
      <c r="BG913" s="4"/>
      <c r="BH913" s="4"/>
      <c r="BI913" s="4"/>
      <c r="BJ913" s="4"/>
      <c r="BK913" s="4"/>
      <c r="BL913" s="4"/>
      <c r="BM913" s="4"/>
      <c r="BN913" s="4"/>
      <c r="BO913" s="4"/>
      <c r="BP913" s="4"/>
      <c r="BQ913" s="4"/>
      <c r="BR913" s="4"/>
      <c r="BS913" s="4"/>
      <c r="BT913" s="4"/>
      <c r="BU913" s="4"/>
      <c r="BV913" s="4"/>
      <c r="BW913" s="4"/>
    </row>
    <row r="914" spans="1:75" ht="12.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1"/>
      <c r="AA914" s="52"/>
      <c r="AB914" s="58"/>
      <c r="AC914" s="59"/>
      <c r="AD914" s="58"/>
      <c r="AE914" s="58"/>
      <c r="AF914" s="55"/>
      <c r="AG914" s="4"/>
      <c r="AH914" s="4"/>
      <c r="AI914" s="4"/>
      <c r="AJ914" s="4"/>
      <c r="AK914" s="4"/>
      <c r="AL914" s="4"/>
      <c r="AM914" s="4"/>
      <c r="AN914" s="4"/>
      <c r="AO914" s="4"/>
      <c r="AP914" s="4"/>
      <c r="AQ914" s="4"/>
      <c r="AR914" s="4"/>
      <c r="AS914" s="4"/>
      <c r="AT914" s="4"/>
      <c r="AU914" s="4"/>
      <c r="AV914" s="4"/>
      <c r="AW914" s="4"/>
      <c r="AX914" s="4"/>
      <c r="AY914" s="4"/>
      <c r="AZ914" s="4"/>
      <c r="BA914" s="4"/>
      <c r="BB914" s="4"/>
      <c r="BC914" s="4"/>
      <c r="BD914" s="4"/>
      <c r="BE914" s="4"/>
      <c r="BF914" s="4"/>
      <c r="BG914" s="4"/>
      <c r="BH914" s="4"/>
      <c r="BI914" s="4"/>
      <c r="BJ914" s="4"/>
      <c r="BK914" s="4"/>
      <c r="BL914" s="4"/>
      <c r="BM914" s="4"/>
      <c r="BN914" s="4"/>
      <c r="BO914" s="4"/>
      <c r="BP914" s="4"/>
      <c r="BQ914" s="4"/>
      <c r="BR914" s="4"/>
      <c r="BS914" s="4"/>
      <c r="BT914" s="4"/>
      <c r="BU914" s="4"/>
      <c r="BV914" s="4"/>
      <c r="BW914" s="4"/>
    </row>
    <row r="915" spans="1:75" ht="12.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1"/>
      <c r="AA915" s="52"/>
      <c r="AB915" s="58"/>
      <c r="AC915" s="59"/>
      <c r="AD915" s="58"/>
      <c r="AE915" s="58"/>
      <c r="AF915" s="55"/>
      <c r="AG915" s="4"/>
      <c r="AH915" s="4"/>
      <c r="AI915" s="4"/>
      <c r="AJ915" s="4"/>
      <c r="AK915" s="4"/>
      <c r="AL915" s="4"/>
      <c r="AM915" s="4"/>
      <c r="AN915" s="4"/>
      <c r="AO915" s="4"/>
      <c r="AP915" s="4"/>
      <c r="AQ915" s="4"/>
      <c r="AR915" s="4"/>
      <c r="AS915" s="4"/>
      <c r="AT915" s="4"/>
      <c r="AU915" s="4"/>
      <c r="AV915" s="4"/>
      <c r="AW915" s="4"/>
      <c r="AX915" s="4"/>
      <c r="AY915" s="4"/>
      <c r="AZ915" s="4"/>
      <c r="BA915" s="4"/>
      <c r="BB915" s="4"/>
      <c r="BC915" s="4"/>
      <c r="BD915" s="4"/>
      <c r="BE915" s="4"/>
      <c r="BF915" s="4"/>
      <c r="BG915" s="4"/>
      <c r="BH915" s="4"/>
      <c r="BI915" s="4"/>
      <c r="BJ915" s="4"/>
      <c r="BK915" s="4"/>
      <c r="BL915" s="4"/>
      <c r="BM915" s="4"/>
      <c r="BN915" s="4"/>
      <c r="BO915" s="4"/>
      <c r="BP915" s="4"/>
      <c r="BQ915" s="4"/>
      <c r="BR915" s="4"/>
      <c r="BS915" s="4"/>
      <c r="BT915" s="4"/>
      <c r="BU915" s="4"/>
      <c r="BV915" s="4"/>
      <c r="BW915" s="4"/>
    </row>
    <row r="916" spans="1:75" ht="12.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1"/>
      <c r="AA916" s="52"/>
      <c r="AB916" s="58"/>
      <c r="AC916" s="59"/>
      <c r="AD916" s="58"/>
      <c r="AE916" s="58"/>
      <c r="AF916" s="55"/>
      <c r="AG916" s="4"/>
      <c r="AH916" s="4"/>
      <c r="AI916" s="4"/>
      <c r="AJ916" s="4"/>
      <c r="AK916" s="4"/>
      <c r="AL916" s="4"/>
      <c r="AM916" s="4"/>
      <c r="AN916" s="4"/>
      <c r="AO916" s="4"/>
      <c r="AP916" s="4"/>
      <c r="AQ916" s="4"/>
      <c r="AR916" s="4"/>
      <c r="AS916" s="4"/>
      <c r="AT916" s="4"/>
      <c r="AU916" s="4"/>
      <c r="AV916" s="4"/>
      <c r="AW916" s="4"/>
      <c r="AX916" s="4"/>
      <c r="AY916" s="4"/>
      <c r="AZ916" s="4"/>
      <c r="BA916" s="4"/>
      <c r="BB916" s="4"/>
      <c r="BC916" s="4"/>
      <c r="BD916" s="4"/>
      <c r="BE916" s="4"/>
      <c r="BF916" s="4"/>
      <c r="BG916" s="4"/>
      <c r="BH916" s="4"/>
      <c r="BI916" s="4"/>
      <c r="BJ916" s="4"/>
      <c r="BK916" s="4"/>
      <c r="BL916" s="4"/>
      <c r="BM916" s="4"/>
      <c r="BN916" s="4"/>
      <c r="BO916" s="4"/>
      <c r="BP916" s="4"/>
      <c r="BQ916" s="4"/>
      <c r="BR916" s="4"/>
      <c r="BS916" s="4"/>
      <c r="BT916" s="4"/>
      <c r="BU916" s="4"/>
      <c r="BV916" s="4"/>
      <c r="BW916" s="4"/>
    </row>
    <row r="917" spans="1:75" ht="12.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1"/>
      <c r="AA917" s="52"/>
      <c r="AB917" s="58"/>
      <c r="AC917" s="59"/>
      <c r="AD917" s="58"/>
      <c r="AE917" s="58"/>
      <c r="AF917" s="55"/>
      <c r="AG917" s="4"/>
      <c r="AH917" s="4"/>
      <c r="AI917" s="4"/>
      <c r="AJ917" s="4"/>
      <c r="AK917" s="4"/>
      <c r="AL917" s="4"/>
      <c r="AM917" s="4"/>
      <c r="AN917" s="4"/>
      <c r="AO917" s="4"/>
      <c r="AP917" s="4"/>
      <c r="AQ917" s="4"/>
      <c r="AR917" s="4"/>
      <c r="AS917" s="4"/>
      <c r="AT917" s="4"/>
      <c r="AU917" s="4"/>
      <c r="AV917" s="4"/>
      <c r="AW917" s="4"/>
      <c r="AX917" s="4"/>
      <c r="AY917" s="4"/>
      <c r="AZ917" s="4"/>
      <c r="BA917" s="4"/>
      <c r="BB917" s="4"/>
      <c r="BC917" s="4"/>
      <c r="BD917" s="4"/>
      <c r="BE917" s="4"/>
      <c r="BF917" s="4"/>
      <c r="BG917" s="4"/>
      <c r="BH917" s="4"/>
      <c r="BI917" s="4"/>
      <c r="BJ917" s="4"/>
      <c r="BK917" s="4"/>
      <c r="BL917" s="4"/>
      <c r="BM917" s="4"/>
      <c r="BN917" s="4"/>
      <c r="BO917" s="4"/>
      <c r="BP917" s="4"/>
      <c r="BQ917" s="4"/>
      <c r="BR917" s="4"/>
      <c r="BS917" s="4"/>
      <c r="BT917" s="4"/>
      <c r="BU917" s="4"/>
      <c r="BV917" s="4"/>
      <c r="BW917" s="4"/>
    </row>
    <row r="918" spans="1:75" ht="12.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1"/>
      <c r="AA918" s="52"/>
      <c r="AB918" s="58"/>
      <c r="AC918" s="59"/>
      <c r="AD918" s="58"/>
      <c r="AE918" s="58"/>
      <c r="AF918" s="55"/>
      <c r="AG918" s="4"/>
      <c r="AH918" s="4"/>
      <c r="AI918" s="4"/>
      <c r="AJ918" s="4"/>
      <c r="AK918" s="4"/>
      <c r="AL918" s="4"/>
      <c r="AM918" s="4"/>
      <c r="AN918" s="4"/>
      <c r="AO918" s="4"/>
      <c r="AP918" s="4"/>
      <c r="AQ918" s="4"/>
      <c r="AR918" s="4"/>
      <c r="AS918" s="4"/>
      <c r="AT918" s="4"/>
      <c r="AU918" s="4"/>
      <c r="AV918" s="4"/>
      <c r="AW918" s="4"/>
      <c r="AX918" s="4"/>
      <c r="AY918" s="4"/>
      <c r="AZ918" s="4"/>
      <c r="BA918" s="4"/>
      <c r="BB918" s="4"/>
      <c r="BC918" s="4"/>
      <c r="BD918" s="4"/>
      <c r="BE918" s="4"/>
      <c r="BF918" s="4"/>
      <c r="BG918" s="4"/>
      <c r="BH918" s="4"/>
      <c r="BI918" s="4"/>
      <c r="BJ918" s="4"/>
      <c r="BK918" s="4"/>
      <c r="BL918" s="4"/>
      <c r="BM918" s="4"/>
      <c r="BN918" s="4"/>
      <c r="BO918" s="4"/>
      <c r="BP918" s="4"/>
      <c r="BQ918" s="4"/>
      <c r="BR918" s="4"/>
      <c r="BS918" s="4"/>
      <c r="BT918" s="4"/>
      <c r="BU918" s="4"/>
      <c r="BV918" s="4"/>
      <c r="BW918" s="4"/>
    </row>
    <row r="919" spans="1:75" ht="12.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1"/>
      <c r="AA919" s="52"/>
      <c r="AB919" s="58"/>
      <c r="AC919" s="59"/>
      <c r="AD919" s="58"/>
      <c r="AE919" s="58"/>
      <c r="AF919" s="55"/>
      <c r="AG919" s="4"/>
      <c r="AH919" s="4"/>
      <c r="AI919" s="4"/>
      <c r="AJ919" s="4"/>
      <c r="AK919" s="4"/>
      <c r="AL919" s="4"/>
      <c r="AM919" s="4"/>
      <c r="AN919" s="4"/>
      <c r="AO919" s="4"/>
      <c r="AP919" s="4"/>
      <c r="AQ919" s="4"/>
      <c r="AR919" s="4"/>
      <c r="AS919" s="4"/>
      <c r="AT919" s="4"/>
      <c r="AU919" s="4"/>
      <c r="AV919" s="4"/>
      <c r="AW919" s="4"/>
      <c r="AX919" s="4"/>
      <c r="AY919" s="4"/>
      <c r="AZ919" s="4"/>
      <c r="BA919" s="4"/>
      <c r="BB919" s="4"/>
      <c r="BC919" s="4"/>
      <c r="BD919" s="4"/>
      <c r="BE919" s="4"/>
      <c r="BF919" s="4"/>
      <c r="BG919" s="4"/>
      <c r="BH919" s="4"/>
      <c r="BI919" s="4"/>
      <c r="BJ919" s="4"/>
      <c r="BK919" s="4"/>
      <c r="BL919" s="4"/>
      <c r="BM919" s="4"/>
      <c r="BN919" s="4"/>
      <c r="BO919" s="4"/>
      <c r="BP919" s="4"/>
      <c r="BQ919" s="4"/>
      <c r="BR919" s="4"/>
      <c r="BS919" s="4"/>
      <c r="BT919" s="4"/>
      <c r="BU919" s="4"/>
      <c r="BV919" s="4"/>
      <c r="BW919" s="4"/>
    </row>
    <row r="920" spans="1:75" ht="12.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1"/>
      <c r="AA920" s="52"/>
      <c r="AB920" s="58"/>
      <c r="AC920" s="59"/>
      <c r="AD920" s="58"/>
      <c r="AE920" s="58"/>
      <c r="AF920" s="55"/>
      <c r="AG920" s="4"/>
      <c r="AH920" s="4"/>
      <c r="AI920" s="4"/>
      <c r="AJ920" s="4"/>
      <c r="AK920" s="4"/>
      <c r="AL920" s="4"/>
      <c r="AM920" s="4"/>
      <c r="AN920" s="4"/>
      <c r="AO920" s="4"/>
      <c r="AP920" s="4"/>
      <c r="AQ920" s="4"/>
      <c r="AR920" s="4"/>
      <c r="AS920" s="4"/>
      <c r="AT920" s="4"/>
      <c r="AU920" s="4"/>
      <c r="AV920" s="4"/>
      <c r="AW920" s="4"/>
      <c r="AX920" s="4"/>
      <c r="AY920" s="4"/>
      <c r="AZ920" s="4"/>
      <c r="BA920" s="4"/>
      <c r="BB920" s="4"/>
      <c r="BC920" s="4"/>
      <c r="BD920" s="4"/>
      <c r="BE920" s="4"/>
      <c r="BF920" s="4"/>
      <c r="BG920" s="4"/>
      <c r="BH920" s="4"/>
      <c r="BI920" s="4"/>
      <c r="BJ920" s="4"/>
      <c r="BK920" s="4"/>
      <c r="BL920" s="4"/>
      <c r="BM920" s="4"/>
      <c r="BN920" s="4"/>
      <c r="BO920" s="4"/>
      <c r="BP920" s="4"/>
      <c r="BQ920" s="4"/>
      <c r="BR920" s="4"/>
      <c r="BS920" s="4"/>
      <c r="BT920" s="4"/>
      <c r="BU920" s="4"/>
      <c r="BV920" s="4"/>
      <c r="BW920" s="4"/>
    </row>
    <row r="921" spans="1:75" ht="12.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1"/>
      <c r="AA921" s="52"/>
      <c r="AB921" s="58"/>
      <c r="AC921" s="59"/>
      <c r="AD921" s="58"/>
      <c r="AE921" s="58"/>
      <c r="AF921" s="55"/>
      <c r="AG921" s="4"/>
      <c r="AH921" s="4"/>
      <c r="AI921" s="4"/>
      <c r="AJ921" s="4"/>
      <c r="AK921" s="4"/>
      <c r="AL921" s="4"/>
      <c r="AM921" s="4"/>
      <c r="AN921" s="4"/>
      <c r="AO921" s="4"/>
      <c r="AP921" s="4"/>
      <c r="AQ921" s="4"/>
      <c r="AR921" s="4"/>
      <c r="AS921" s="4"/>
      <c r="AT921" s="4"/>
      <c r="AU921" s="4"/>
      <c r="AV921" s="4"/>
      <c r="AW921" s="4"/>
      <c r="AX921" s="4"/>
      <c r="AY921" s="4"/>
      <c r="AZ921" s="4"/>
      <c r="BA921" s="4"/>
      <c r="BB921" s="4"/>
      <c r="BC921" s="4"/>
      <c r="BD921" s="4"/>
      <c r="BE921" s="4"/>
      <c r="BF921" s="4"/>
      <c r="BG921" s="4"/>
      <c r="BH921" s="4"/>
      <c r="BI921" s="4"/>
      <c r="BJ921" s="4"/>
      <c r="BK921" s="4"/>
      <c r="BL921" s="4"/>
      <c r="BM921" s="4"/>
      <c r="BN921" s="4"/>
      <c r="BO921" s="4"/>
      <c r="BP921" s="4"/>
      <c r="BQ921" s="4"/>
      <c r="BR921" s="4"/>
      <c r="BS921" s="4"/>
      <c r="BT921" s="4"/>
      <c r="BU921" s="4"/>
      <c r="BV921" s="4"/>
      <c r="BW921" s="4"/>
    </row>
    <row r="922" spans="1:75" ht="12.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1"/>
      <c r="AA922" s="52"/>
      <c r="AB922" s="58"/>
      <c r="AC922" s="59"/>
      <c r="AD922" s="58"/>
      <c r="AE922" s="58"/>
      <c r="AF922" s="55"/>
      <c r="AG922" s="4"/>
      <c r="AH922" s="4"/>
      <c r="AI922" s="4"/>
      <c r="AJ922" s="4"/>
      <c r="AK922" s="4"/>
      <c r="AL922" s="4"/>
      <c r="AM922" s="4"/>
      <c r="AN922" s="4"/>
      <c r="AO922" s="4"/>
      <c r="AP922" s="4"/>
      <c r="AQ922" s="4"/>
      <c r="AR922" s="4"/>
      <c r="AS922" s="4"/>
      <c r="AT922" s="4"/>
      <c r="AU922" s="4"/>
      <c r="AV922" s="4"/>
      <c r="AW922" s="4"/>
      <c r="AX922" s="4"/>
      <c r="AY922" s="4"/>
      <c r="AZ922" s="4"/>
      <c r="BA922" s="4"/>
      <c r="BB922" s="4"/>
      <c r="BC922" s="4"/>
      <c r="BD922" s="4"/>
      <c r="BE922" s="4"/>
      <c r="BF922" s="4"/>
      <c r="BG922" s="4"/>
      <c r="BH922" s="4"/>
      <c r="BI922" s="4"/>
      <c r="BJ922" s="4"/>
      <c r="BK922" s="4"/>
      <c r="BL922" s="4"/>
      <c r="BM922" s="4"/>
      <c r="BN922" s="4"/>
      <c r="BO922" s="4"/>
      <c r="BP922" s="4"/>
      <c r="BQ922" s="4"/>
      <c r="BR922" s="4"/>
      <c r="BS922" s="4"/>
      <c r="BT922" s="4"/>
      <c r="BU922" s="4"/>
      <c r="BV922" s="4"/>
      <c r="BW922" s="4"/>
    </row>
    <row r="923" spans="1:75" ht="12.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1"/>
      <c r="AA923" s="52"/>
      <c r="AB923" s="58"/>
      <c r="AC923" s="59"/>
      <c r="AD923" s="58"/>
      <c r="AE923" s="58"/>
      <c r="AF923" s="55"/>
      <c r="AG923" s="4"/>
      <c r="AH923" s="4"/>
      <c r="AI923" s="4"/>
      <c r="AJ923" s="4"/>
      <c r="AK923" s="4"/>
      <c r="AL923" s="4"/>
      <c r="AM923" s="4"/>
      <c r="AN923" s="4"/>
      <c r="AO923" s="4"/>
      <c r="AP923" s="4"/>
      <c r="AQ923" s="4"/>
      <c r="AR923" s="4"/>
      <c r="AS923" s="4"/>
      <c r="AT923" s="4"/>
      <c r="AU923" s="4"/>
      <c r="AV923" s="4"/>
      <c r="AW923" s="4"/>
      <c r="AX923" s="4"/>
      <c r="AY923" s="4"/>
      <c r="AZ923" s="4"/>
      <c r="BA923" s="4"/>
      <c r="BB923" s="4"/>
      <c r="BC923" s="4"/>
      <c r="BD923" s="4"/>
      <c r="BE923" s="4"/>
      <c r="BF923" s="4"/>
      <c r="BG923" s="4"/>
      <c r="BH923" s="4"/>
      <c r="BI923" s="4"/>
      <c r="BJ923" s="4"/>
      <c r="BK923" s="4"/>
      <c r="BL923" s="4"/>
      <c r="BM923" s="4"/>
      <c r="BN923" s="4"/>
      <c r="BO923" s="4"/>
      <c r="BP923" s="4"/>
      <c r="BQ923" s="4"/>
      <c r="BR923" s="4"/>
      <c r="BS923" s="4"/>
      <c r="BT923" s="4"/>
      <c r="BU923" s="4"/>
      <c r="BV923" s="4"/>
      <c r="BW923" s="4"/>
    </row>
    <row r="924" spans="1:75" ht="12.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1"/>
      <c r="AA924" s="52"/>
      <c r="AB924" s="58"/>
      <c r="AC924" s="59"/>
      <c r="AD924" s="58"/>
      <c r="AE924" s="58"/>
      <c r="AF924" s="55"/>
      <c r="AG924" s="4"/>
      <c r="AH924" s="4"/>
      <c r="AI924" s="4"/>
      <c r="AJ924" s="4"/>
      <c r="AK924" s="4"/>
      <c r="AL924" s="4"/>
      <c r="AM924" s="4"/>
      <c r="AN924" s="4"/>
      <c r="AO924" s="4"/>
      <c r="AP924" s="4"/>
      <c r="AQ924" s="4"/>
      <c r="AR924" s="4"/>
      <c r="AS924" s="4"/>
      <c r="AT924" s="4"/>
      <c r="AU924" s="4"/>
      <c r="AV924" s="4"/>
      <c r="AW924" s="4"/>
      <c r="AX924" s="4"/>
      <c r="AY924" s="4"/>
      <c r="AZ924" s="4"/>
      <c r="BA924" s="4"/>
      <c r="BB924" s="4"/>
      <c r="BC924" s="4"/>
      <c r="BD924" s="4"/>
      <c r="BE924" s="4"/>
      <c r="BF924" s="4"/>
      <c r="BG924" s="4"/>
      <c r="BH924" s="4"/>
      <c r="BI924" s="4"/>
      <c r="BJ924" s="4"/>
      <c r="BK924" s="4"/>
      <c r="BL924" s="4"/>
      <c r="BM924" s="4"/>
      <c r="BN924" s="4"/>
      <c r="BO924" s="4"/>
      <c r="BP924" s="4"/>
      <c r="BQ924" s="4"/>
      <c r="BR924" s="4"/>
      <c r="BS924" s="4"/>
      <c r="BT924" s="4"/>
      <c r="BU924" s="4"/>
      <c r="BV924" s="4"/>
      <c r="BW924" s="4"/>
    </row>
    <row r="925" spans="1:75" ht="12.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1"/>
      <c r="AA925" s="52"/>
      <c r="AB925" s="58"/>
      <c r="AC925" s="59"/>
      <c r="AD925" s="58"/>
      <c r="AE925" s="58"/>
      <c r="AF925" s="55"/>
      <c r="AG925" s="4"/>
      <c r="AH925" s="4"/>
      <c r="AI925" s="4"/>
      <c r="AJ925" s="4"/>
      <c r="AK925" s="4"/>
      <c r="AL925" s="4"/>
      <c r="AM925" s="4"/>
      <c r="AN925" s="4"/>
      <c r="AO925" s="4"/>
      <c r="AP925" s="4"/>
      <c r="AQ925" s="4"/>
      <c r="AR925" s="4"/>
      <c r="AS925" s="4"/>
      <c r="AT925" s="4"/>
      <c r="AU925" s="4"/>
      <c r="AV925" s="4"/>
      <c r="AW925" s="4"/>
      <c r="AX925" s="4"/>
      <c r="AY925" s="4"/>
      <c r="AZ925" s="4"/>
      <c r="BA925" s="4"/>
      <c r="BB925" s="4"/>
      <c r="BC925" s="4"/>
      <c r="BD925" s="4"/>
      <c r="BE925" s="4"/>
      <c r="BF925" s="4"/>
      <c r="BG925" s="4"/>
      <c r="BH925" s="4"/>
      <c r="BI925" s="4"/>
      <c r="BJ925" s="4"/>
      <c r="BK925" s="4"/>
      <c r="BL925" s="4"/>
      <c r="BM925" s="4"/>
      <c r="BN925" s="4"/>
      <c r="BO925" s="4"/>
      <c r="BP925" s="4"/>
      <c r="BQ925" s="4"/>
      <c r="BR925" s="4"/>
      <c r="BS925" s="4"/>
      <c r="BT925" s="4"/>
      <c r="BU925" s="4"/>
      <c r="BV925" s="4"/>
      <c r="BW925" s="4"/>
    </row>
    <row r="926" spans="1:75" ht="12.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1"/>
      <c r="AA926" s="52"/>
      <c r="AB926" s="58"/>
      <c r="AC926" s="59"/>
      <c r="AD926" s="58"/>
      <c r="AE926" s="58"/>
      <c r="AF926" s="55"/>
      <c r="AG926" s="4"/>
      <c r="AH926" s="4"/>
      <c r="AI926" s="4"/>
      <c r="AJ926" s="4"/>
      <c r="AK926" s="4"/>
      <c r="AL926" s="4"/>
      <c r="AM926" s="4"/>
      <c r="AN926" s="4"/>
      <c r="AO926" s="4"/>
      <c r="AP926" s="4"/>
      <c r="AQ926" s="4"/>
      <c r="AR926" s="4"/>
      <c r="AS926" s="4"/>
      <c r="AT926" s="4"/>
      <c r="AU926" s="4"/>
      <c r="AV926" s="4"/>
      <c r="AW926" s="4"/>
      <c r="AX926" s="4"/>
      <c r="AY926" s="4"/>
      <c r="AZ926" s="4"/>
      <c r="BA926" s="4"/>
      <c r="BB926" s="4"/>
      <c r="BC926" s="4"/>
      <c r="BD926" s="4"/>
      <c r="BE926" s="4"/>
      <c r="BF926" s="4"/>
      <c r="BG926" s="4"/>
      <c r="BH926" s="4"/>
      <c r="BI926" s="4"/>
      <c r="BJ926" s="4"/>
      <c r="BK926" s="4"/>
      <c r="BL926" s="4"/>
      <c r="BM926" s="4"/>
      <c r="BN926" s="4"/>
      <c r="BO926" s="4"/>
      <c r="BP926" s="4"/>
      <c r="BQ926" s="4"/>
      <c r="BR926" s="4"/>
      <c r="BS926" s="4"/>
      <c r="BT926" s="4"/>
      <c r="BU926" s="4"/>
      <c r="BV926" s="4"/>
      <c r="BW926" s="4"/>
    </row>
    <row r="927" spans="1:75" ht="12.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1"/>
      <c r="AA927" s="52"/>
      <c r="AB927" s="58"/>
      <c r="AC927" s="59"/>
      <c r="AD927" s="58"/>
      <c r="AE927" s="58"/>
      <c r="AF927" s="55"/>
      <c r="AG927" s="4"/>
      <c r="AH927" s="4"/>
      <c r="AI927" s="4"/>
      <c r="AJ927" s="4"/>
      <c r="AK927" s="4"/>
      <c r="AL927" s="4"/>
      <c r="AM927" s="4"/>
      <c r="AN927" s="4"/>
      <c r="AO927" s="4"/>
      <c r="AP927" s="4"/>
      <c r="AQ927" s="4"/>
      <c r="AR927" s="4"/>
      <c r="AS927" s="4"/>
      <c r="AT927" s="4"/>
      <c r="AU927" s="4"/>
      <c r="AV927" s="4"/>
      <c r="AW927" s="4"/>
      <c r="AX927" s="4"/>
      <c r="AY927" s="4"/>
      <c r="AZ927" s="4"/>
      <c r="BA927" s="4"/>
      <c r="BB927" s="4"/>
      <c r="BC927" s="4"/>
      <c r="BD927" s="4"/>
      <c r="BE927" s="4"/>
      <c r="BF927" s="4"/>
      <c r="BG927" s="4"/>
      <c r="BH927" s="4"/>
      <c r="BI927" s="4"/>
      <c r="BJ927" s="4"/>
      <c r="BK927" s="4"/>
      <c r="BL927" s="4"/>
      <c r="BM927" s="4"/>
      <c r="BN927" s="4"/>
      <c r="BO927" s="4"/>
      <c r="BP927" s="4"/>
      <c r="BQ927" s="4"/>
      <c r="BR927" s="4"/>
      <c r="BS927" s="4"/>
      <c r="BT927" s="4"/>
      <c r="BU927" s="4"/>
      <c r="BV927" s="4"/>
      <c r="BW927" s="4"/>
    </row>
    <row r="928" spans="1:75" ht="12.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1"/>
      <c r="AA928" s="52"/>
      <c r="AB928" s="58"/>
      <c r="AC928" s="59"/>
      <c r="AD928" s="58"/>
      <c r="AE928" s="58"/>
      <c r="AF928" s="55"/>
      <c r="AG928" s="4"/>
      <c r="AH928" s="4"/>
      <c r="AI928" s="4"/>
      <c r="AJ928" s="4"/>
      <c r="AK928" s="4"/>
      <c r="AL928" s="4"/>
      <c r="AM928" s="4"/>
      <c r="AN928" s="4"/>
      <c r="AO928" s="4"/>
      <c r="AP928" s="4"/>
      <c r="AQ928" s="4"/>
      <c r="AR928" s="4"/>
      <c r="AS928" s="4"/>
      <c r="AT928" s="4"/>
      <c r="AU928" s="4"/>
      <c r="AV928" s="4"/>
      <c r="AW928" s="4"/>
      <c r="AX928" s="4"/>
      <c r="AY928" s="4"/>
      <c r="AZ928" s="4"/>
      <c r="BA928" s="4"/>
      <c r="BB928" s="4"/>
      <c r="BC928" s="4"/>
      <c r="BD928" s="4"/>
      <c r="BE928" s="4"/>
      <c r="BF928" s="4"/>
      <c r="BG928" s="4"/>
      <c r="BH928" s="4"/>
      <c r="BI928" s="4"/>
      <c r="BJ928" s="4"/>
      <c r="BK928" s="4"/>
      <c r="BL928" s="4"/>
      <c r="BM928" s="4"/>
      <c r="BN928" s="4"/>
      <c r="BO928" s="4"/>
      <c r="BP928" s="4"/>
      <c r="BQ928" s="4"/>
      <c r="BR928" s="4"/>
      <c r="BS928" s="4"/>
      <c r="BT928" s="4"/>
      <c r="BU928" s="4"/>
      <c r="BV928" s="4"/>
      <c r="BW928" s="4"/>
    </row>
    <row r="929" spans="1:75" ht="12.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1"/>
      <c r="AA929" s="52"/>
      <c r="AB929" s="58"/>
      <c r="AC929" s="59"/>
      <c r="AD929" s="58"/>
      <c r="AE929" s="58"/>
      <c r="AF929" s="55"/>
      <c r="AG929" s="4"/>
      <c r="AH929" s="4"/>
      <c r="AI929" s="4"/>
      <c r="AJ929" s="4"/>
      <c r="AK929" s="4"/>
      <c r="AL929" s="4"/>
      <c r="AM929" s="4"/>
      <c r="AN929" s="4"/>
      <c r="AO929" s="4"/>
      <c r="AP929" s="4"/>
      <c r="AQ929" s="4"/>
      <c r="AR929" s="4"/>
      <c r="AS929" s="4"/>
      <c r="AT929" s="4"/>
      <c r="AU929" s="4"/>
      <c r="AV929" s="4"/>
      <c r="AW929" s="4"/>
      <c r="AX929" s="4"/>
      <c r="AY929" s="4"/>
      <c r="AZ929" s="4"/>
      <c r="BA929" s="4"/>
      <c r="BB929" s="4"/>
      <c r="BC929" s="4"/>
      <c r="BD929" s="4"/>
      <c r="BE929" s="4"/>
      <c r="BF929" s="4"/>
      <c r="BG929" s="4"/>
      <c r="BH929" s="4"/>
      <c r="BI929" s="4"/>
      <c r="BJ929" s="4"/>
      <c r="BK929" s="4"/>
      <c r="BL929" s="4"/>
      <c r="BM929" s="4"/>
      <c r="BN929" s="4"/>
      <c r="BO929" s="4"/>
      <c r="BP929" s="4"/>
      <c r="BQ929" s="4"/>
      <c r="BR929" s="4"/>
      <c r="BS929" s="4"/>
      <c r="BT929" s="4"/>
      <c r="BU929" s="4"/>
      <c r="BV929" s="4"/>
      <c r="BW929" s="4"/>
    </row>
    <row r="930" spans="1:75" ht="12.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1"/>
      <c r="AA930" s="52"/>
      <c r="AB930" s="58"/>
      <c r="AC930" s="59"/>
      <c r="AD930" s="58"/>
      <c r="AE930" s="58"/>
      <c r="AF930" s="55"/>
      <c r="AG930" s="4"/>
      <c r="AH930" s="4"/>
      <c r="AI930" s="4"/>
      <c r="AJ930" s="4"/>
      <c r="AK930" s="4"/>
      <c r="AL930" s="4"/>
      <c r="AM930" s="4"/>
      <c r="AN930" s="4"/>
      <c r="AO930" s="4"/>
      <c r="AP930" s="4"/>
      <c r="AQ930" s="4"/>
      <c r="AR930" s="4"/>
      <c r="AS930" s="4"/>
      <c r="AT930" s="4"/>
      <c r="AU930" s="4"/>
      <c r="AV930" s="4"/>
      <c r="AW930" s="4"/>
      <c r="AX930" s="4"/>
      <c r="AY930" s="4"/>
      <c r="AZ930" s="4"/>
      <c r="BA930" s="4"/>
      <c r="BB930" s="4"/>
      <c r="BC930" s="4"/>
      <c r="BD930" s="4"/>
      <c r="BE930" s="4"/>
      <c r="BF930" s="4"/>
      <c r="BG930" s="4"/>
      <c r="BH930" s="4"/>
      <c r="BI930" s="4"/>
      <c r="BJ930" s="4"/>
      <c r="BK930" s="4"/>
      <c r="BL930" s="4"/>
      <c r="BM930" s="4"/>
      <c r="BN930" s="4"/>
      <c r="BO930" s="4"/>
      <c r="BP930" s="4"/>
      <c r="BQ930" s="4"/>
      <c r="BR930" s="4"/>
      <c r="BS930" s="4"/>
      <c r="BT930" s="4"/>
      <c r="BU930" s="4"/>
      <c r="BV930" s="4"/>
      <c r="BW930" s="4"/>
    </row>
    <row r="931" spans="1:75" ht="12.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1"/>
      <c r="AA931" s="52"/>
      <c r="AB931" s="58"/>
      <c r="AC931" s="59"/>
      <c r="AD931" s="58"/>
      <c r="AE931" s="58"/>
      <c r="AF931" s="55"/>
      <c r="AG931" s="4"/>
      <c r="AH931" s="4"/>
      <c r="AI931" s="4"/>
      <c r="AJ931" s="4"/>
      <c r="AK931" s="4"/>
      <c r="AL931" s="4"/>
      <c r="AM931" s="4"/>
      <c r="AN931" s="4"/>
      <c r="AO931" s="4"/>
      <c r="AP931" s="4"/>
      <c r="AQ931" s="4"/>
      <c r="AR931" s="4"/>
      <c r="AS931" s="4"/>
      <c r="AT931" s="4"/>
      <c r="AU931" s="4"/>
      <c r="AV931" s="4"/>
      <c r="AW931" s="4"/>
      <c r="AX931" s="4"/>
      <c r="AY931" s="4"/>
      <c r="AZ931" s="4"/>
      <c r="BA931" s="4"/>
      <c r="BB931" s="4"/>
      <c r="BC931" s="4"/>
      <c r="BD931" s="4"/>
      <c r="BE931" s="4"/>
      <c r="BF931" s="4"/>
      <c r="BG931" s="4"/>
      <c r="BH931" s="4"/>
      <c r="BI931" s="4"/>
      <c r="BJ931" s="4"/>
      <c r="BK931" s="4"/>
      <c r="BL931" s="4"/>
      <c r="BM931" s="4"/>
      <c r="BN931" s="4"/>
      <c r="BO931" s="4"/>
      <c r="BP931" s="4"/>
      <c r="BQ931" s="4"/>
      <c r="BR931" s="4"/>
      <c r="BS931" s="4"/>
      <c r="BT931" s="4"/>
      <c r="BU931" s="4"/>
      <c r="BV931" s="4"/>
      <c r="BW931" s="4"/>
    </row>
    <row r="932" spans="1:75" ht="12.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1"/>
      <c r="AA932" s="52"/>
      <c r="AB932" s="58"/>
      <c r="AC932" s="59"/>
      <c r="AD932" s="58"/>
      <c r="AE932" s="58"/>
      <c r="AF932" s="55"/>
      <c r="AG932" s="4"/>
      <c r="AH932" s="4"/>
      <c r="AI932" s="4"/>
      <c r="AJ932" s="4"/>
      <c r="AK932" s="4"/>
      <c r="AL932" s="4"/>
      <c r="AM932" s="4"/>
      <c r="AN932" s="4"/>
      <c r="AO932" s="4"/>
      <c r="AP932" s="4"/>
      <c r="AQ932" s="4"/>
      <c r="AR932" s="4"/>
      <c r="AS932" s="4"/>
      <c r="AT932" s="4"/>
      <c r="AU932" s="4"/>
      <c r="AV932" s="4"/>
      <c r="AW932" s="4"/>
      <c r="AX932" s="4"/>
      <c r="AY932" s="4"/>
      <c r="AZ932" s="4"/>
      <c r="BA932" s="4"/>
      <c r="BB932" s="4"/>
      <c r="BC932" s="4"/>
      <c r="BD932" s="4"/>
      <c r="BE932" s="4"/>
      <c r="BF932" s="4"/>
      <c r="BG932" s="4"/>
      <c r="BH932" s="4"/>
      <c r="BI932" s="4"/>
      <c r="BJ932" s="4"/>
      <c r="BK932" s="4"/>
      <c r="BL932" s="4"/>
      <c r="BM932" s="4"/>
      <c r="BN932" s="4"/>
      <c r="BO932" s="4"/>
      <c r="BP932" s="4"/>
      <c r="BQ932" s="4"/>
      <c r="BR932" s="4"/>
      <c r="BS932" s="4"/>
      <c r="BT932" s="4"/>
      <c r="BU932" s="4"/>
      <c r="BV932" s="4"/>
      <c r="BW932" s="4"/>
    </row>
    <row r="933" spans="1:75" ht="12.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1"/>
      <c r="AA933" s="52"/>
      <c r="AB933" s="58"/>
      <c r="AC933" s="59"/>
      <c r="AD933" s="58"/>
      <c r="AE933" s="58"/>
      <c r="AF933" s="55"/>
      <c r="AG933" s="4"/>
      <c r="AH933" s="4"/>
      <c r="AI933" s="4"/>
      <c r="AJ933" s="4"/>
      <c r="AK933" s="4"/>
      <c r="AL933" s="4"/>
      <c r="AM933" s="4"/>
      <c r="AN933" s="4"/>
      <c r="AO933" s="4"/>
      <c r="AP933" s="4"/>
      <c r="AQ933" s="4"/>
      <c r="AR933" s="4"/>
      <c r="AS933" s="4"/>
      <c r="AT933" s="4"/>
      <c r="AU933" s="4"/>
      <c r="AV933" s="4"/>
      <c r="AW933" s="4"/>
      <c r="AX933" s="4"/>
      <c r="AY933" s="4"/>
      <c r="AZ933" s="4"/>
      <c r="BA933" s="4"/>
      <c r="BB933" s="4"/>
      <c r="BC933" s="4"/>
      <c r="BD933" s="4"/>
      <c r="BE933" s="4"/>
      <c r="BF933" s="4"/>
      <c r="BG933" s="4"/>
      <c r="BH933" s="4"/>
      <c r="BI933" s="4"/>
      <c r="BJ933" s="4"/>
      <c r="BK933" s="4"/>
      <c r="BL933" s="4"/>
      <c r="BM933" s="4"/>
      <c r="BN933" s="4"/>
      <c r="BO933" s="4"/>
      <c r="BP933" s="4"/>
      <c r="BQ933" s="4"/>
      <c r="BR933" s="4"/>
      <c r="BS933" s="4"/>
      <c r="BT933" s="4"/>
      <c r="BU933" s="4"/>
      <c r="BV933" s="4"/>
      <c r="BW933" s="4"/>
    </row>
    <row r="934" spans="1:75" ht="12.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1"/>
      <c r="AA934" s="52"/>
      <c r="AB934" s="58"/>
      <c r="AC934" s="59"/>
      <c r="AD934" s="58"/>
      <c r="AE934" s="58"/>
      <c r="AF934" s="55"/>
      <c r="AG934" s="4"/>
      <c r="AH934" s="4"/>
      <c r="AI934" s="4"/>
      <c r="AJ934" s="4"/>
      <c r="AK934" s="4"/>
      <c r="AL934" s="4"/>
      <c r="AM934" s="4"/>
      <c r="AN934" s="4"/>
      <c r="AO934" s="4"/>
      <c r="AP934" s="4"/>
      <c r="AQ934" s="4"/>
      <c r="AR934" s="4"/>
      <c r="AS934" s="4"/>
      <c r="AT934" s="4"/>
      <c r="AU934" s="4"/>
      <c r="AV934" s="4"/>
      <c r="AW934" s="4"/>
      <c r="AX934" s="4"/>
      <c r="AY934" s="4"/>
      <c r="AZ934" s="4"/>
      <c r="BA934" s="4"/>
      <c r="BB934" s="4"/>
      <c r="BC934" s="4"/>
      <c r="BD934" s="4"/>
      <c r="BE934" s="4"/>
      <c r="BF934" s="4"/>
      <c r="BG934" s="4"/>
      <c r="BH934" s="4"/>
      <c r="BI934" s="4"/>
      <c r="BJ934" s="4"/>
      <c r="BK934" s="4"/>
      <c r="BL934" s="4"/>
      <c r="BM934" s="4"/>
      <c r="BN934" s="4"/>
      <c r="BO934" s="4"/>
      <c r="BP934" s="4"/>
      <c r="BQ934" s="4"/>
      <c r="BR934" s="4"/>
      <c r="BS934" s="4"/>
      <c r="BT934" s="4"/>
      <c r="BU934" s="4"/>
      <c r="BV934" s="4"/>
      <c r="BW934" s="4"/>
    </row>
    <row r="935" spans="1:75" ht="12.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1"/>
      <c r="AA935" s="52"/>
      <c r="AB935" s="58"/>
      <c r="AC935" s="59"/>
      <c r="AD935" s="58"/>
      <c r="AE935" s="58"/>
      <c r="AF935" s="55"/>
      <c r="AG935" s="4"/>
      <c r="AH935" s="4"/>
      <c r="AI935" s="4"/>
      <c r="AJ935" s="4"/>
      <c r="AK935" s="4"/>
      <c r="AL935" s="4"/>
      <c r="AM935" s="4"/>
      <c r="AN935" s="4"/>
      <c r="AO935" s="4"/>
      <c r="AP935" s="4"/>
      <c r="AQ935" s="4"/>
      <c r="AR935" s="4"/>
      <c r="AS935" s="4"/>
      <c r="AT935" s="4"/>
      <c r="AU935" s="4"/>
      <c r="AV935" s="4"/>
      <c r="AW935" s="4"/>
      <c r="AX935" s="4"/>
      <c r="AY935" s="4"/>
      <c r="AZ935" s="4"/>
      <c r="BA935" s="4"/>
      <c r="BB935" s="4"/>
      <c r="BC935" s="4"/>
      <c r="BD935" s="4"/>
      <c r="BE935" s="4"/>
      <c r="BF935" s="4"/>
      <c r="BG935" s="4"/>
      <c r="BH935" s="4"/>
      <c r="BI935" s="4"/>
      <c r="BJ935" s="4"/>
      <c r="BK935" s="4"/>
      <c r="BL935" s="4"/>
      <c r="BM935" s="4"/>
      <c r="BN935" s="4"/>
      <c r="BO935" s="4"/>
      <c r="BP935" s="4"/>
      <c r="BQ935" s="4"/>
      <c r="BR935" s="4"/>
      <c r="BS935" s="4"/>
      <c r="BT935" s="4"/>
      <c r="BU935" s="4"/>
      <c r="BV935" s="4"/>
      <c r="BW935" s="4"/>
    </row>
    <row r="936" spans="1:75" ht="12.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1"/>
      <c r="AA936" s="52"/>
      <c r="AB936" s="58"/>
      <c r="AC936" s="59"/>
      <c r="AD936" s="58"/>
      <c r="AE936" s="58"/>
      <c r="AF936" s="55"/>
      <c r="AG936" s="4"/>
      <c r="AH936" s="4"/>
      <c r="AI936" s="4"/>
      <c r="AJ936" s="4"/>
      <c r="AK936" s="4"/>
      <c r="AL936" s="4"/>
      <c r="AM936" s="4"/>
      <c r="AN936" s="4"/>
      <c r="AO936" s="4"/>
      <c r="AP936" s="4"/>
      <c r="AQ936" s="4"/>
      <c r="AR936" s="4"/>
      <c r="AS936" s="4"/>
      <c r="AT936" s="4"/>
      <c r="AU936" s="4"/>
      <c r="AV936" s="4"/>
      <c r="AW936" s="4"/>
      <c r="AX936" s="4"/>
      <c r="AY936" s="4"/>
      <c r="AZ936" s="4"/>
      <c r="BA936" s="4"/>
      <c r="BB936" s="4"/>
      <c r="BC936" s="4"/>
      <c r="BD936" s="4"/>
      <c r="BE936" s="4"/>
      <c r="BF936" s="4"/>
      <c r="BG936" s="4"/>
      <c r="BH936" s="4"/>
      <c r="BI936" s="4"/>
      <c r="BJ936" s="4"/>
      <c r="BK936" s="4"/>
      <c r="BL936" s="4"/>
      <c r="BM936" s="4"/>
      <c r="BN936" s="4"/>
      <c r="BO936" s="4"/>
      <c r="BP936" s="4"/>
      <c r="BQ936" s="4"/>
      <c r="BR936" s="4"/>
      <c r="BS936" s="4"/>
      <c r="BT936" s="4"/>
      <c r="BU936" s="4"/>
      <c r="BV936" s="4"/>
      <c r="BW936" s="4"/>
    </row>
    <row r="937" spans="1:75" ht="12.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1"/>
      <c r="AA937" s="52"/>
      <c r="AB937" s="58"/>
      <c r="AC937" s="59"/>
      <c r="AD937" s="58"/>
      <c r="AE937" s="58"/>
      <c r="AF937" s="55"/>
      <c r="AG937" s="4"/>
      <c r="AH937" s="4"/>
      <c r="AI937" s="4"/>
      <c r="AJ937" s="4"/>
      <c r="AK937" s="4"/>
      <c r="AL937" s="4"/>
      <c r="AM937" s="4"/>
      <c r="AN937" s="4"/>
      <c r="AO937" s="4"/>
      <c r="AP937" s="4"/>
      <c r="AQ937" s="4"/>
      <c r="AR937" s="4"/>
      <c r="AS937" s="4"/>
      <c r="AT937" s="4"/>
      <c r="AU937" s="4"/>
      <c r="AV937" s="4"/>
      <c r="AW937" s="4"/>
      <c r="AX937" s="4"/>
      <c r="AY937" s="4"/>
      <c r="AZ937" s="4"/>
      <c r="BA937" s="4"/>
      <c r="BB937" s="4"/>
      <c r="BC937" s="4"/>
      <c r="BD937" s="4"/>
      <c r="BE937" s="4"/>
      <c r="BF937" s="4"/>
      <c r="BG937" s="4"/>
      <c r="BH937" s="4"/>
      <c r="BI937" s="4"/>
      <c r="BJ937" s="4"/>
      <c r="BK937" s="4"/>
      <c r="BL937" s="4"/>
      <c r="BM937" s="4"/>
      <c r="BN937" s="4"/>
      <c r="BO937" s="4"/>
      <c r="BP937" s="4"/>
      <c r="BQ937" s="4"/>
      <c r="BR937" s="4"/>
      <c r="BS937" s="4"/>
      <c r="BT937" s="4"/>
      <c r="BU937" s="4"/>
      <c r="BV937" s="4"/>
      <c r="BW937" s="4"/>
    </row>
    <row r="938" spans="1:75" ht="12.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1"/>
      <c r="AA938" s="52"/>
      <c r="AB938" s="58"/>
      <c r="AC938" s="59"/>
      <c r="AD938" s="58"/>
      <c r="AE938" s="58"/>
      <c r="AF938" s="55"/>
      <c r="AG938" s="4"/>
      <c r="AH938" s="4"/>
      <c r="AI938" s="4"/>
      <c r="AJ938" s="4"/>
      <c r="AK938" s="4"/>
      <c r="AL938" s="4"/>
      <c r="AM938" s="4"/>
      <c r="AN938" s="4"/>
      <c r="AO938" s="4"/>
      <c r="AP938" s="4"/>
      <c r="AQ938" s="4"/>
      <c r="AR938" s="4"/>
      <c r="AS938" s="4"/>
      <c r="AT938" s="4"/>
      <c r="AU938" s="4"/>
      <c r="AV938" s="4"/>
      <c r="AW938" s="4"/>
      <c r="AX938" s="4"/>
      <c r="AY938" s="4"/>
      <c r="AZ938" s="4"/>
      <c r="BA938" s="4"/>
      <c r="BB938" s="4"/>
      <c r="BC938" s="4"/>
      <c r="BD938" s="4"/>
      <c r="BE938" s="4"/>
      <c r="BF938" s="4"/>
      <c r="BG938" s="4"/>
      <c r="BH938" s="4"/>
      <c r="BI938" s="4"/>
      <c r="BJ938" s="4"/>
      <c r="BK938" s="4"/>
      <c r="BL938" s="4"/>
      <c r="BM938" s="4"/>
      <c r="BN938" s="4"/>
      <c r="BO938" s="4"/>
      <c r="BP938" s="4"/>
      <c r="BQ938" s="4"/>
      <c r="BR938" s="4"/>
      <c r="BS938" s="4"/>
      <c r="BT938" s="4"/>
      <c r="BU938" s="4"/>
      <c r="BV938" s="4"/>
      <c r="BW938" s="4"/>
    </row>
    <row r="939" spans="1:75" ht="12.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1"/>
      <c r="AA939" s="52"/>
      <c r="AB939" s="58"/>
      <c r="AC939" s="59"/>
      <c r="AD939" s="58"/>
      <c r="AE939" s="58"/>
      <c r="AF939" s="55"/>
      <c r="AG939" s="4"/>
      <c r="AH939" s="4"/>
      <c r="AI939" s="4"/>
      <c r="AJ939" s="4"/>
      <c r="AK939" s="4"/>
      <c r="AL939" s="4"/>
      <c r="AM939" s="4"/>
      <c r="AN939" s="4"/>
      <c r="AO939" s="4"/>
      <c r="AP939" s="4"/>
      <c r="AQ939" s="4"/>
      <c r="AR939" s="4"/>
      <c r="AS939" s="4"/>
      <c r="AT939" s="4"/>
      <c r="AU939" s="4"/>
      <c r="AV939" s="4"/>
      <c r="AW939" s="4"/>
      <c r="AX939" s="4"/>
      <c r="AY939" s="4"/>
      <c r="AZ939" s="4"/>
      <c r="BA939" s="4"/>
      <c r="BB939" s="4"/>
      <c r="BC939" s="4"/>
      <c r="BD939" s="4"/>
      <c r="BE939" s="4"/>
      <c r="BF939" s="4"/>
      <c r="BG939" s="4"/>
      <c r="BH939" s="4"/>
      <c r="BI939" s="4"/>
      <c r="BJ939" s="4"/>
      <c r="BK939" s="4"/>
      <c r="BL939" s="4"/>
      <c r="BM939" s="4"/>
      <c r="BN939" s="4"/>
      <c r="BO939" s="4"/>
      <c r="BP939" s="4"/>
      <c r="BQ939" s="4"/>
      <c r="BR939" s="4"/>
      <c r="BS939" s="4"/>
      <c r="BT939" s="4"/>
      <c r="BU939" s="4"/>
      <c r="BV939" s="4"/>
      <c r="BW939" s="4"/>
    </row>
    <row r="940" spans="1:75" ht="12.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1"/>
      <c r="AA940" s="52"/>
      <c r="AB940" s="58"/>
      <c r="AC940" s="59"/>
      <c r="AD940" s="58"/>
      <c r="AE940" s="58"/>
      <c r="AF940" s="55"/>
      <c r="AG940" s="4"/>
      <c r="AH940" s="4"/>
      <c r="AI940" s="4"/>
      <c r="AJ940" s="4"/>
      <c r="AK940" s="4"/>
      <c r="AL940" s="4"/>
      <c r="AM940" s="4"/>
      <c r="AN940" s="4"/>
      <c r="AO940" s="4"/>
      <c r="AP940" s="4"/>
      <c r="AQ940" s="4"/>
      <c r="AR940" s="4"/>
      <c r="AS940" s="4"/>
      <c r="AT940" s="4"/>
      <c r="AU940" s="4"/>
      <c r="AV940" s="4"/>
      <c r="AW940" s="4"/>
      <c r="AX940" s="4"/>
      <c r="AY940" s="4"/>
      <c r="AZ940" s="4"/>
      <c r="BA940" s="4"/>
      <c r="BB940" s="4"/>
      <c r="BC940" s="4"/>
      <c r="BD940" s="4"/>
      <c r="BE940" s="4"/>
      <c r="BF940" s="4"/>
      <c r="BG940" s="4"/>
      <c r="BH940" s="4"/>
      <c r="BI940" s="4"/>
      <c r="BJ940" s="4"/>
      <c r="BK940" s="4"/>
      <c r="BL940" s="4"/>
      <c r="BM940" s="4"/>
      <c r="BN940" s="4"/>
      <c r="BO940" s="4"/>
      <c r="BP940" s="4"/>
      <c r="BQ940" s="4"/>
      <c r="BR940" s="4"/>
      <c r="BS940" s="4"/>
      <c r="BT940" s="4"/>
      <c r="BU940" s="4"/>
      <c r="BV940" s="4"/>
      <c r="BW940" s="4"/>
    </row>
    <row r="941" spans="1:75" ht="12.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1"/>
      <c r="AA941" s="52"/>
      <c r="AB941" s="58"/>
      <c r="AC941" s="59"/>
      <c r="AD941" s="58"/>
      <c r="AE941" s="58"/>
      <c r="AF941" s="55"/>
      <c r="AG941" s="4"/>
      <c r="AH941" s="4"/>
      <c r="AI941" s="4"/>
      <c r="AJ941" s="4"/>
      <c r="AK941" s="4"/>
      <c r="AL941" s="4"/>
      <c r="AM941" s="4"/>
      <c r="AN941" s="4"/>
      <c r="AO941" s="4"/>
      <c r="AP941" s="4"/>
      <c r="AQ941" s="4"/>
      <c r="AR941" s="4"/>
      <c r="AS941" s="4"/>
      <c r="AT941" s="4"/>
      <c r="AU941" s="4"/>
      <c r="AV941" s="4"/>
      <c r="AW941" s="4"/>
      <c r="AX941" s="4"/>
      <c r="AY941" s="4"/>
      <c r="AZ941" s="4"/>
      <c r="BA941" s="4"/>
      <c r="BB941" s="4"/>
      <c r="BC941" s="4"/>
      <c r="BD941" s="4"/>
      <c r="BE941" s="4"/>
      <c r="BF941" s="4"/>
      <c r="BG941" s="4"/>
      <c r="BH941" s="4"/>
      <c r="BI941" s="4"/>
      <c r="BJ941" s="4"/>
      <c r="BK941" s="4"/>
      <c r="BL941" s="4"/>
      <c r="BM941" s="4"/>
      <c r="BN941" s="4"/>
      <c r="BO941" s="4"/>
      <c r="BP941" s="4"/>
      <c r="BQ941" s="4"/>
      <c r="BR941" s="4"/>
      <c r="BS941" s="4"/>
      <c r="BT941" s="4"/>
      <c r="BU941" s="4"/>
      <c r="BV941" s="4"/>
      <c r="BW941" s="4"/>
    </row>
    <row r="942" spans="1:75" ht="12.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1"/>
      <c r="AA942" s="52"/>
      <c r="AB942" s="58"/>
      <c r="AC942" s="59"/>
      <c r="AD942" s="58"/>
      <c r="AE942" s="58"/>
      <c r="AF942" s="55"/>
      <c r="AG942" s="4"/>
      <c r="AH942" s="4"/>
      <c r="AI942" s="4"/>
      <c r="AJ942" s="4"/>
      <c r="AK942" s="4"/>
      <c r="AL942" s="4"/>
      <c r="AM942" s="4"/>
      <c r="AN942" s="4"/>
      <c r="AO942" s="4"/>
      <c r="AP942" s="4"/>
      <c r="AQ942" s="4"/>
      <c r="AR942" s="4"/>
      <c r="AS942" s="4"/>
      <c r="AT942" s="4"/>
      <c r="AU942" s="4"/>
      <c r="AV942" s="4"/>
      <c r="AW942" s="4"/>
      <c r="AX942" s="4"/>
      <c r="AY942" s="4"/>
      <c r="AZ942" s="4"/>
      <c r="BA942" s="4"/>
      <c r="BB942" s="4"/>
      <c r="BC942" s="4"/>
      <c r="BD942" s="4"/>
      <c r="BE942" s="4"/>
      <c r="BF942" s="4"/>
      <c r="BG942" s="4"/>
      <c r="BH942" s="4"/>
      <c r="BI942" s="4"/>
      <c r="BJ942" s="4"/>
      <c r="BK942" s="4"/>
      <c r="BL942" s="4"/>
      <c r="BM942" s="4"/>
      <c r="BN942" s="4"/>
      <c r="BO942" s="4"/>
      <c r="BP942" s="4"/>
      <c r="BQ942" s="4"/>
      <c r="BR942" s="4"/>
      <c r="BS942" s="4"/>
      <c r="BT942" s="4"/>
      <c r="BU942" s="4"/>
      <c r="BV942" s="4"/>
      <c r="BW942" s="4"/>
    </row>
    <row r="943" spans="1:75" ht="12.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1"/>
      <c r="AA943" s="52"/>
      <c r="AB943" s="58"/>
      <c r="AC943" s="59"/>
      <c r="AD943" s="58"/>
      <c r="AE943" s="58"/>
      <c r="AF943" s="55"/>
      <c r="AG943" s="4"/>
      <c r="AH943" s="4"/>
      <c r="AI943" s="4"/>
      <c r="AJ943" s="4"/>
      <c r="AK943" s="4"/>
      <c r="AL943" s="4"/>
      <c r="AM943" s="4"/>
      <c r="AN943" s="4"/>
      <c r="AO943" s="4"/>
      <c r="AP943" s="4"/>
      <c r="AQ943" s="4"/>
      <c r="AR943" s="4"/>
      <c r="AS943" s="4"/>
      <c r="AT943" s="4"/>
      <c r="AU943" s="4"/>
      <c r="AV943" s="4"/>
      <c r="AW943" s="4"/>
      <c r="AX943" s="4"/>
      <c r="AY943" s="4"/>
      <c r="AZ943" s="4"/>
      <c r="BA943" s="4"/>
      <c r="BB943" s="4"/>
      <c r="BC943" s="4"/>
      <c r="BD943" s="4"/>
      <c r="BE943" s="4"/>
      <c r="BF943" s="4"/>
      <c r="BG943" s="4"/>
      <c r="BH943" s="4"/>
      <c r="BI943" s="4"/>
      <c r="BJ943" s="4"/>
      <c r="BK943" s="4"/>
      <c r="BL943" s="4"/>
      <c r="BM943" s="4"/>
      <c r="BN943" s="4"/>
      <c r="BO943" s="4"/>
      <c r="BP943" s="4"/>
      <c r="BQ943" s="4"/>
      <c r="BR943" s="4"/>
      <c r="BS943" s="4"/>
      <c r="BT943" s="4"/>
      <c r="BU943" s="4"/>
      <c r="BV943" s="4"/>
      <c r="BW943" s="4"/>
    </row>
    <row r="944" spans="1:75" ht="12.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1"/>
      <c r="AA944" s="52"/>
      <c r="AB944" s="58"/>
      <c r="AC944" s="59"/>
      <c r="AD944" s="58"/>
      <c r="AE944" s="58"/>
      <c r="AF944" s="55"/>
      <c r="AG944" s="4"/>
      <c r="AH944" s="4"/>
      <c r="AI944" s="4"/>
      <c r="AJ944" s="4"/>
      <c r="AK944" s="4"/>
      <c r="AL944" s="4"/>
      <c r="AM944" s="4"/>
      <c r="AN944" s="4"/>
      <c r="AO944" s="4"/>
      <c r="AP944" s="4"/>
      <c r="AQ944" s="4"/>
      <c r="AR944" s="4"/>
      <c r="AS944" s="4"/>
      <c r="AT944" s="4"/>
      <c r="AU944" s="4"/>
      <c r="AV944" s="4"/>
      <c r="AW944" s="4"/>
      <c r="AX944" s="4"/>
      <c r="AY944" s="4"/>
      <c r="AZ944" s="4"/>
      <c r="BA944" s="4"/>
      <c r="BB944" s="4"/>
      <c r="BC944" s="4"/>
      <c r="BD944" s="4"/>
      <c r="BE944" s="4"/>
      <c r="BF944" s="4"/>
      <c r="BG944" s="4"/>
      <c r="BH944" s="4"/>
      <c r="BI944" s="4"/>
      <c r="BJ944" s="4"/>
      <c r="BK944" s="4"/>
      <c r="BL944" s="4"/>
      <c r="BM944" s="4"/>
      <c r="BN944" s="4"/>
      <c r="BO944" s="4"/>
      <c r="BP944" s="4"/>
      <c r="BQ944" s="4"/>
      <c r="BR944" s="4"/>
      <c r="BS944" s="4"/>
      <c r="BT944" s="4"/>
      <c r="BU944" s="4"/>
      <c r="BV944" s="4"/>
      <c r="BW944" s="4"/>
    </row>
    <row r="945" spans="1:75" ht="12.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1"/>
      <c r="AA945" s="52"/>
      <c r="AB945" s="58"/>
      <c r="AC945" s="59"/>
      <c r="AD945" s="58"/>
      <c r="AE945" s="58"/>
      <c r="AF945" s="55"/>
      <c r="AG945" s="4"/>
      <c r="AH945" s="4"/>
      <c r="AI945" s="4"/>
      <c r="AJ945" s="4"/>
      <c r="AK945" s="4"/>
      <c r="AL945" s="4"/>
      <c r="AM945" s="4"/>
      <c r="AN945" s="4"/>
      <c r="AO945" s="4"/>
      <c r="AP945" s="4"/>
      <c r="AQ945" s="4"/>
      <c r="AR945" s="4"/>
      <c r="AS945" s="4"/>
      <c r="AT945" s="4"/>
      <c r="AU945" s="4"/>
      <c r="AV945" s="4"/>
      <c r="AW945" s="4"/>
      <c r="AX945" s="4"/>
      <c r="AY945" s="4"/>
      <c r="AZ945" s="4"/>
      <c r="BA945" s="4"/>
      <c r="BB945" s="4"/>
      <c r="BC945" s="4"/>
      <c r="BD945" s="4"/>
      <c r="BE945" s="4"/>
      <c r="BF945" s="4"/>
      <c r="BG945" s="4"/>
      <c r="BH945" s="4"/>
      <c r="BI945" s="4"/>
      <c r="BJ945" s="4"/>
      <c r="BK945" s="4"/>
      <c r="BL945" s="4"/>
      <c r="BM945" s="4"/>
      <c r="BN945" s="4"/>
      <c r="BO945" s="4"/>
      <c r="BP945" s="4"/>
      <c r="BQ945" s="4"/>
      <c r="BR945" s="4"/>
      <c r="BS945" s="4"/>
      <c r="BT945" s="4"/>
      <c r="BU945" s="4"/>
      <c r="BV945" s="4"/>
      <c r="BW945" s="4"/>
    </row>
    <row r="946" spans="1:75" ht="12.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1"/>
      <c r="AA946" s="52"/>
      <c r="AB946" s="58"/>
      <c r="AC946" s="59"/>
      <c r="AD946" s="58"/>
      <c r="AE946" s="58"/>
      <c r="AF946" s="55"/>
      <c r="AG946" s="4"/>
      <c r="AH946" s="4"/>
      <c r="AI946" s="4"/>
      <c r="AJ946" s="4"/>
      <c r="AK946" s="4"/>
      <c r="AL946" s="4"/>
      <c r="AM946" s="4"/>
      <c r="AN946" s="4"/>
      <c r="AO946" s="4"/>
      <c r="AP946" s="4"/>
      <c r="AQ946" s="4"/>
      <c r="AR946" s="4"/>
      <c r="AS946" s="4"/>
      <c r="AT946" s="4"/>
      <c r="AU946" s="4"/>
      <c r="AV946" s="4"/>
      <c r="AW946" s="4"/>
      <c r="AX946" s="4"/>
      <c r="AY946" s="4"/>
      <c r="AZ946" s="4"/>
      <c r="BA946" s="4"/>
      <c r="BB946" s="4"/>
      <c r="BC946" s="4"/>
      <c r="BD946" s="4"/>
      <c r="BE946" s="4"/>
      <c r="BF946" s="4"/>
      <c r="BG946" s="4"/>
      <c r="BH946" s="4"/>
      <c r="BI946" s="4"/>
      <c r="BJ946" s="4"/>
      <c r="BK946" s="4"/>
      <c r="BL946" s="4"/>
      <c r="BM946" s="4"/>
      <c r="BN946" s="4"/>
      <c r="BO946" s="4"/>
      <c r="BP946" s="4"/>
      <c r="BQ946" s="4"/>
      <c r="BR946" s="4"/>
      <c r="BS946" s="4"/>
      <c r="BT946" s="4"/>
      <c r="BU946" s="4"/>
      <c r="BV946" s="4"/>
      <c r="BW946" s="4"/>
    </row>
    <row r="947" spans="1:75" ht="12.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1"/>
      <c r="AA947" s="52"/>
      <c r="AB947" s="58"/>
      <c r="AC947" s="59"/>
      <c r="AD947" s="58"/>
      <c r="AE947" s="58"/>
      <c r="AF947" s="55"/>
      <c r="AG947" s="4"/>
      <c r="AH947" s="4"/>
      <c r="AI947" s="4"/>
      <c r="AJ947" s="4"/>
      <c r="AK947" s="4"/>
      <c r="AL947" s="4"/>
      <c r="AM947" s="4"/>
      <c r="AN947" s="4"/>
      <c r="AO947" s="4"/>
      <c r="AP947" s="4"/>
      <c r="AQ947" s="4"/>
      <c r="AR947" s="4"/>
      <c r="AS947" s="4"/>
      <c r="AT947" s="4"/>
      <c r="AU947" s="4"/>
      <c r="AV947" s="4"/>
      <c r="AW947" s="4"/>
      <c r="AX947" s="4"/>
      <c r="AY947" s="4"/>
      <c r="AZ947" s="4"/>
      <c r="BA947" s="4"/>
      <c r="BB947" s="4"/>
      <c r="BC947" s="4"/>
      <c r="BD947" s="4"/>
      <c r="BE947" s="4"/>
      <c r="BF947" s="4"/>
      <c r="BG947" s="4"/>
      <c r="BH947" s="4"/>
      <c r="BI947" s="4"/>
      <c r="BJ947" s="4"/>
      <c r="BK947" s="4"/>
      <c r="BL947" s="4"/>
      <c r="BM947" s="4"/>
      <c r="BN947" s="4"/>
      <c r="BO947" s="4"/>
      <c r="BP947" s="4"/>
      <c r="BQ947" s="4"/>
      <c r="BR947" s="4"/>
      <c r="BS947" s="4"/>
      <c r="BT947" s="4"/>
      <c r="BU947" s="4"/>
      <c r="BV947" s="4"/>
      <c r="BW947" s="4"/>
    </row>
    <row r="948" spans="1:75" ht="12.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1"/>
      <c r="AA948" s="52"/>
      <c r="AB948" s="58"/>
      <c r="AC948" s="59"/>
      <c r="AD948" s="58"/>
      <c r="AE948" s="58"/>
      <c r="AF948" s="55"/>
      <c r="AG948" s="4"/>
      <c r="AH948" s="4"/>
      <c r="AI948" s="4"/>
      <c r="AJ948" s="4"/>
      <c r="AK948" s="4"/>
      <c r="AL948" s="4"/>
      <c r="AM948" s="4"/>
      <c r="AN948" s="4"/>
      <c r="AO948" s="4"/>
      <c r="AP948" s="4"/>
      <c r="AQ948" s="4"/>
      <c r="AR948" s="4"/>
      <c r="AS948" s="4"/>
      <c r="AT948" s="4"/>
      <c r="AU948" s="4"/>
      <c r="AV948" s="4"/>
      <c r="AW948" s="4"/>
      <c r="AX948" s="4"/>
      <c r="AY948" s="4"/>
      <c r="AZ948" s="4"/>
      <c r="BA948" s="4"/>
      <c r="BB948" s="4"/>
      <c r="BC948" s="4"/>
      <c r="BD948" s="4"/>
      <c r="BE948" s="4"/>
      <c r="BF948" s="4"/>
      <c r="BG948" s="4"/>
      <c r="BH948" s="4"/>
      <c r="BI948" s="4"/>
      <c r="BJ948" s="4"/>
      <c r="BK948" s="4"/>
      <c r="BL948" s="4"/>
      <c r="BM948" s="4"/>
      <c r="BN948" s="4"/>
      <c r="BO948" s="4"/>
      <c r="BP948" s="4"/>
      <c r="BQ948" s="4"/>
      <c r="BR948" s="4"/>
      <c r="BS948" s="4"/>
      <c r="BT948" s="4"/>
      <c r="BU948" s="4"/>
      <c r="BV948" s="4"/>
      <c r="BW948" s="4"/>
    </row>
    <row r="949" spans="1:75" ht="12.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1"/>
      <c r="AA949" s="52"/>
      <c r="AB949" s="58"/>
      <c r="AC949" s="59"/>
      <c r="AD949" s="58"/>
      <c r="AE949" s="58"/>
      <c r="AF949" s="55"/>
      <c r="AG949" s="4"/>
      <c r="AH949" s="4"/>
      <c r="AI949" s="4"/>
      <c r="AJ949" s="4"/>
      <c r="AK949" s="4"/>
      <c r="AL949" s="4"/>
      <c r="AM949" s="4"/>
      <c r="AN949" s="4"/>
      <c r="AO949" s="4"/>
      <c r="AP949" s="4"/>
      <c r="AQ949" s="4"/>
      <c r="AR949" s="4"/>
      <c r="AS949" s="4"/>
      <c r="AT949" s="4"/>
      <c r="AU949" s="4"/>
      <c r="AV949" s="4"/>
      <c r="AW949" s="4"/>
      <c r="AX949" s="4"/>
      <c r="AY949" s="4"/>
      <c r="AZ949" s="4"/>
      <c r="BA949" s="4"/>
      <c r="BB949" s="4"/>
      <c r="BC949" s="4"/>
      <c r="BD949" s="4"/>
      <c r="BE949" s="4"/>
      <c r="BF949" s="4"/>
      <c r="BG949" s="4"/>
      <c r="BH949" s="4"/>
      <c r="BI949" s="4"/>
      <c r="BJ949" s="4"/>
      <c r="BK949" s="4"/>
      <c r="BL949" s="4"/>
      <c r="BM949" s="4"/>
      <c r="BN949" s="4"/>
      <c r="BO949" s="4"/>
      <c r="BP949" s="4"/>
      <c r="BQ949" s="4"/>
      <c r="BR949" s="4"/>
      <c r="BS949" s="4"/>
      <c r="BT949" s="4"/>
      <c r="BU949" s="4"/>
      <c r="BV949" s="4"/>
      <c r="BW949" s="4"/>
    </row>
    <row r="950" spans="1:75" ht="12.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1"/>
      <c r="AA950" s="52"/>
      <c r="AB950" s="58"/>
      <c r="AC950" s="59"/>
      <c r="AD950" s="58"/>
      <c r="AE950" s="58"/>
      <c r="AF950" s="55"/>
      <c r="AG950" s="4"/>
      <c r="AH950" s="4"/>
      <c r="AI950" s="4"/>
      <c r="AJ950" s="4"/>
      <c r="AK950" s="4"/>
      <c r="AL950" s="4"/>
      <c r="AM950" s="4"/>
      <c r="AN950" s="4"/>
      <c r="AO950" s="4"/>
      <c r="AP950" s="4"/>
      <c r="AQ950" s="4"/>
      <c r="AR950" s="4"/>
      <c r="AS950" s="4"/>
      <c r="AT950" s="4"/>
      <c r="AU950" s="4"/>
      <c r="AV950" s="4"/>
      <c r="AW950" s="4"/>
      <c r="AX950" s="4"/>
      <c r="AY950" s="4"/>
      <c r="AZ950" s="4"/>
      <c r="BA950" s="4"/>
      <c r="BB950" s="4"/>
      <c r="BC950" s="4"/>
      <c r="BD950" s="4"/>
      <c r="BE950" s="4"/>
      <c r="BF950" s="4"/>
      <c r="BG950" s="4"/>
      <c r="BH950" s="4"/>
      <c r="BI950" s="4"/>
      <c r="BJ950" s="4"/>
      <c r="BK950" s="4"/>
      <c r="BL950" s="4"/>
      <c r="BM950" s="4"/>
      <c r="BN950" s="4"/>
      <c r="BO950" s="4"/>
      <c r="BP950" s="4"/>
      <c r="BQ950" s="4"/>
      <c r="BR950" s="4"/>
      <c r="BS950" s="4"/>
      <c r="BT950" s="4"/>
      <c r="BU950" s="4"/>
      <c r="BV950" s="4"/>
      <c r="BW950" s="4"/>
    </row>
    <row r="951" spans="1:75" ht="12.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1"/>
      <c r="AA951" s="52"/>
      <c r="AB951" s="58"/>
      <c r="AC951" s="59"/>
      <c r="AD951" s="58"/>
      <c r="AE951" s="58"/>
      <c r="AF951" s="55"/>
      <c r="AG951" s="4"/>
      <c r="AH951" s="4"/>
      <c r="AI951" s="4"/>
      <c r="AJ951" s="4"/>
      <c r="AK951" s="4"/>
      <c r="AL951" s="4"/>
      <c r="AM951" s="4"/>
      <c r="AN951" s="4"/>
      <c r="AO951" s="4"/>
      <c r="AP951" s="4"/>
      <c r="AQ951" s="4"/>
      <c r="AR951" s="4"/>
      <c r="AS951" s="4"/>
      <c r="AT951" s="4"/>
      <c r="AU951" s="4"/>
      <c r="AV951" s="4"/>
      <c r="AW951" s="4"/>
      <c r="AX951" s="4"/>
      <c r="AY951" s="4"/>
      <c r="AZ951" s="4"/>
      <c r="BA951" s="4"/>
      <c r="BB951" s="4"/>
      <c r="BC951" s="4"/>
      <c r="BD951" s="4"/>
      <c r="BE951" s="4"/>
      <c r="BF951" s="4"/>
      <c r="BG951" s="4"/>
      <c r="BH951" s="4"/>
      <c r="BI951" s="4"/>
      <c r="BJ951" s="4"/>
      <c r="BK951" s="4"/>
      <c r="BL951" s="4"/>
      <c r="BM951" s="4"/>
      <c r="BN951" s="4"/>
      <c r="BO951" s="4"/>
      <c r="BP951" s="4"/>
      <c r="BQ951" s="4"/>
      <c r="BR951" s="4"/>
      <c r="BS951" s="4"/>
      <c r="BT951" s="4"/>
      <c r="BU951" s="4"/>
      <c r="BV951" s="4"/>
      <c r="BW951" s="4"/>
    </row>
    <row r="952" spans="1:75" ht="12.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1"/>
      <c r="AA952" s="52"/>
      <c r="AB952" s="58"/>
      <c r="AC952" s="59"/>
      <c r="AD952" s="58"/>
      <c r="AE952" s="58"/>
      <c r="AF952" s="55"/>
      <c r="AG952" s="4"/>
      <c r="AH952" s="4"/>
      <c r="AI952" s="4"/>
      <c r="AJ952" s="4"/>
      <c r="AK952" s="4"/>
      <c r="AL952" s="4"/>
      <c r="AM952" s="4"/>
      <c r="AN952" s="4"/>
      <c r="AO952" s="4"/>
      <c r="AP952" s="4"/>
      <c r="AQ952" s="4"/>
      <c r="AR952" s="4"/>
      <c r="AS952" s="4"/>
      <c r="AT952" s="4"/>
      <c r="AU952" s="4"/>
      <c r="AV952" s="4"/>
      <c r="AW952" s="4"/>
      <c r="AX952" s="4"/>
      <c r="AY952" s="4"/>
      <c r="AZ952" s="4"/>
      <c r="BA952" s="4"/>
      <c r="BB952" s="4"/>
      <c r="BC952" s="4"/>
      <c r="BD952" s="4"/>
      <c r="BE952" s="4"/>
      <c r="BF952" s="4"/>
      <c r="BG952" s="4"/>
      <c r="BH952" s="4"/>
      <c r="BI952" s="4"/>
      <c r="BJ952" s="4"/>
      <c r="BK952" s="4"/>
      <c r="BL952" s="4"/>
      <c r="BM952" s="4"/>
      <c r="BN952" s="4"/>
      <c r="BO952" s="4"/>
      <c r="BP952" s="4"/>
      <c r="BQ952" s="4"/>
      <c r="BR952" s="4"/>
      <c r="BS952" s="4"/>
      <c r="BT952" s="4"/>
      <c r="BU952" s="4"/>
      <c r="BV952" s="4"/>
      <c r="BW952" s="4"/>
    </row>
    <row r="953" spans="1:75" ht="12.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1"/>
      <c r="AA953" s="52"/>
      <c r="AB953" s="58"/>
      <c r="AC953" s="59"/>
      <c r="AD953" s="58"/>
      <c r="AE953" s="58"/>
      <c r="AF953" s="55"/>
      <c r="AG953" s="4"/>
      <c r="AH953" s="4"/>
      <c r="AI953" s="4"/>
      <c r="AJ953" s="4"/>
      <c r="AK953" s="4"/>
      <c r="AL953" s="4"/>
      <c r="AM953" s="4"/>
      <c r="AN953" s="4"/>
      <c r="AO953" s="4"/>
      <c r="AP953" s="4"/>
      <c r="AQ953" s="4"/>
      <c r="AR953" s="4"/>
      <c r="AS953" s="4"/>
      <c r="AT953" s="4"/>
      <c r="AU953" s="4"/>
      <c r="AV953" s="4"/>
      <c r="AW953" s="4"/>
      <c r="AX953" s="4"/>
      <c r="AY953" s="4"/>
      <c r="AZ953" s="4"/>
      <c r="BA953" s="4"/>
      <c r="BB953" s="4"/>
      <c r="BC953" s="4"/>
      <c r="BD953" s="4"/>
      <c r="BE953" s="4"/>
      <c r="BF953" s="4"/>
      <c r="BG953" s="4"/>
      <c r="BH953" s="4"/>
      <c r="BI953" s="4"/>
      <c r="BJ953" s="4"/>
      <c r="BK953" s="4"/>
      <c r="BL953" s="4"/>
      <c r="BM953" s="4"/>
      <c r="BN953" s="4"/>
      <c r="BO953" s="4"/>
      <c r="BP953" s="4"/>
      <c r="BQ953" s="4"/>
      <c r="BR953" s="4"/>
      <c r="BS953" s="4"/>
      <c r="BT953" s="4"/>
      <c r="BU953" s="4"/>
      <c r="BV953" s="4"/>
      <c r="BW953" s="4"/>
    </row>
    <row r="954" spans="1:75" ht="12.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1"/>
      <c r="AA954" s="52"/>
      <c r="AB954" s="58"/>
      <c r="AC954" s="59"/>
      <c r="AD954" s="58"/>
      <c r="AE954" s="58"/>
      <c r="AF954" s="55"/>
      <c r="AG954" s="4"/>
      <c r="AH954" s="4"/>
      <c r="AI954" s="4"/>
      <c r="AJ954" s="4"/>
      <c r="AK954" s="4"/>
      <c r="AL954" s="4"/>
      <c r="AM954" s="4"/>
      <c r="AN954" s="4"/>
      <c r="AO954" s="4"/>
      <c r="AP954" s="4"/>
      <c r="AQ954" s="4"/>
      <c r="AR954" s="4"/>
      <c r="AS954" s="4"/>
      <c r="AT954" s="4"/>
      <c r="AU954" s="4"/>
      <c r="AV954" s="4"/>
      <c r="AW954" s="4"/>
      <c r="AX954" s="4"/>
      <c r="AY954" s="4"/>
      <c r="AZ954" s="4"/>
      <c r="BA954" s="4"/>
      <c r="BB954" s="4"/>
      <c r="BC954" s="4"/>
      <c r="BD954" s="4"/>
      <c r="BE954" s="4"/>
      <c r="BF954" s="4"/>
      <c r="BG954" s="4"/>
      <c r="BH954" s="4"/>
      <c r="BI954" s="4"/>
      <c r="BJ954" s="4"/>
      <c r="BK954" s="4"/>
      <c r="BL954" s="4"/>
      <c r="BM954" s="4"/>
      <c r="BN954" s="4"/>
      <c r="BO954" s="4"/>
      <c r="BP954" s="4"/>
      <c r="BQ954" s="4"/>
      <c r="BR954" s="4"/>
      <c r="BS954" s="4"/>
      <c r="BT954" s="4"/>
      <c r="BU954" s="4"/>
      <c r="BV954" s="4"/>
      <c r="BW954" s="4"/>
    </row>
    <row r="955" spans="1:75" ht="12.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1"/>
      <c r="AA955" s="52"/>
      <c r="AB955" s="58"/>
      <c r="AC955" s="59"/>
      <c r="AD955" s="58"/>
      <c r="AE955" s="58"/>
      <c r="AF955" s="55"/>
      <c r="AG955" s="4"/>
      <c r="AH955" s="4"/>
      <c r="AI955" s="4"/>
      <c r="AJ955" s="4"/>
      <c r="AK955" s="4"/>
      <c r="AL955" s="4"/>
      <c r="AM955" s="4"/>
      <c r="AN955" s="4"/>
      <c r="AO955" s="4"/>
      <c r="AP955" s="4"/>
      <c r="AQ955" s="4"/>
      <c r="AR955" s="4"/>
      <c r="AS955" s="4"/>
      <c r="AT955" s="4"/>
      <c r="AU955" s="4"/>
      <c r="AV955" s="4"/>
      <c r="AW955" s="4"/>
      <c r="AX955" s="4"/>
      <c r="AY955" s="4"/>
      <c r="AZ955" s="4"/>
      <c r="BA955" s="4"/>
      <c r="BB955" s="4"/>
      <c r="BC955" s="4"/>
      <c r="BD955" s="4"/>
      <c r="BE955" s="4"/>
      <c r="BF955" s="4"/>
      <c r="BG955" s="4"/>
      <c r="BH955" s="4"/>
      <c r="BI955" s="4"/>
      <c r="BJ955" s="4"/>
      <c r="BK955" s="4"/>
      <c r="BL955" s="4"/>
      <c r="BM955" s="4"/>
      <c r="BN955" s="4"/>
      <c r="BO955" s="4"/>
      <c r="BP955" s="4"/>
      <c r="BQ955" s="4"/>
      <c r="BR955" s="4"/>
      <c r="BS955" s="4"/>
      <c r="BT955" s="4"/>
      <c r="BU955" s="4"/>
      <c r="BV955" s="4"/>
      <c r="BW955" s="4"/>
    </row>
    <row r="956" spans="1:75" ht="12.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1"/>
      <c r="AA956" s="52"/>
      <c r="AB956" s="58"/>
      <c r="AC956" s="59"/>
      <c r="AD956" s="58"/>
      <c r="AE956" s="58"/>
      <c r="AF956" s="55"/>
      <c r="AG956" s="4"/>
      <c r="AH956" s="4"/>
      <c r="AI956" s="4"/>
      <c r="AJ956" s="4"/>
      <c r="AK956" s="4"/>
      <c r="AL956" s="4"/>
      <c r="AM956" s="4"/>
      <c r="AN956" s="4"/>
      <c r="AO956" s="4"/>
      <c r="AP956" s="4"/>
      <c r="AQ956" s="4"/>
      <c r="AR956" s="4"/>
      <c r="AS956" s="4"/>
      <c r="AT956" s="4"/>
      <c r="AU956" s="4"/>
      <c r="AV956" s="4"/>
      <c r="AW956" s="4"/>
      <c r="AX956" s="4"/>
      <c r="AY956" s="4"/>
      <c r="AZ956" s="4"/>
      <c r="BA956" s="4"/>
      <c r="BB956" s="4"/>
      <c r="BC956" s="4"/>
      <c r="BD956" s="4"/>
      <c r="BE956" s="4"/>
      <c r="BF956" s="4"/>
      <c r="BG956" s="4"/>
      <c r="BH956" s="4"/>
      <c r="BI956" s="4"/>
      <c r="BJ956" s="4"/>
      <c r="BK956" s="4"/>
      <c r="BL956" s="4"/>
      <c r="BM956" s="4"/>
      <c r="BN956" s="4"/>
      <c r="BO956" s="4"/>
      <c r="BP956" s="4"/>
      <c r="BQ956" s="4"/>
      <c r="BR956" s="4"/>
      <c r="BS956" s="4"/>
      <c r="BT956" s="4"/>
      <c r="BU956" s="4"/>
      <c r="BV956" s="4"/>
      <c r="BW956" s="4"/>
    </row>
    <row r="957" spans="1:75" ht="12.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1"/>
      <c r="AA957" s="52"/>
      <c r="AB957" s="58"/>
      <c r="AC957" s="59"/>
      <c r="AD957" s="58"/>
      <c r="AE957" s="58"/>
      <c r="AF957" s="55"/>
      <c r="AG957" s="4"/>
      <c r="AH957" s="4"/>
      <c r="AI957" s="4"/>
      <c r="AJ957" s="4"/>
      <c r="AK957" s="4"/>
      <c r="AL957" s="4"/>
      <c r="AM957" s="4"/>
      <c r="AN957" s="4"/>
      <c r="AO957" s="4"/>
      <c r="AP957" s="4"/>
      <c r="AQ957" s="4"/>
      <c r="AR957" s="4"/>
      <c r="AS957" s="4"/>
      <c r="AT957" s="4"/>
      <c r="AU957" s="4"/>
      <c r="AV957" s="4"/>
      <c r="AW957" s="4"/>
      <c r="AX957" s="4"/>
      <c r="AY957" s="4"/>
      <c r="AZ957" s="4"/>
      <c r="BA957" s="4"/>
      <c r="BB957" s="4"/>
      <c r="BC957" s="4"/>
      <c r="BD957" s="4"/>
      <c r="BE957" s="4"/>
      <c r="BF957" s="4"/>
      <c r="BG957" s="4"/>
      <c r="BH957" s="4"/>
      <c r="BI957" s="4"/>
      <c r="BJ957" s="4"/>
      <c r="BK957" s="4"/>
      <c r="BL957" s="4"/>
      <c r="BM957" s="4"/>
      <c r="BN957" s="4"/>
      <c r="BO957" s="4"/>
      <c r="BP957" s="4"/>
      <c r="BQ957" s="4"/>
      <c r="BR957" s="4"/>
      <c r="BS957" s="4"/>
      <c r="BT957" s="4"/>
      <c r="BU957" s="4"/>
      <c r="BV957" s="4"/>
      <c r="BW957" s="4"/>
    </row>
    <row r="958" spans="1:75" ht="12.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1"/>
      <c r="AA958" s="52"/>
      <c r="AB958" s="58"/>
      <c r="AC958" s="59"/>
      <c r="AD958" s="58"/>
      <c r="AE958" s="58"/>
      <c r="AF958" s="55"/>
      <c r="AG958" s="4"/>
      <c r="AH958" s="4"/>
      <c r="AI958" s="4"/>
      <c r="AJ958" s="4"/>
      <c r="AK958" s="4"/>
      <c r="AL958" s="4"/>
      <c r="AM958" s="4"/>
      <c r="AN958" s="4"/>
      <c r="AO958" s="4"/>
      <c r="AP958" s="4"/>
      <c r="AQ958" s="4"/>
      <c r="AR958" s="4"/>
      <c r="AS958" s="4"/>
      <c r="AT958" s="4"/>
      <c r="AU958" s="4"/>
      <c r="AV958" s="4"/>
      <c r="AW958" s="4"/>
      <c r="AX958" s="4"/>
      <c r="AY958" s="4"/>
      <c r="AZ958" s="4"/>
      <c r="BA958" s="4"/>
      <c r="BB958" s="4"/>
      <c r="BC958" s="4"/>
      <c r="BD958" s="4"/>
      <c r="BE958" s="4"/>
      <c r="BF958" s="4"/>
      <c r="BG958" s="4"/>
      <c r="BH958" s="4"/>
      <c r="BI958" s="4"/>
      <c r="BJ958" s="4"/>
      <c r="BK958" s="4"/>
      <c r="BL958" s="4"/>
      <c r="BM958" s="4"/>
      <c r="BN958" s="4"/>
      <c r="BO958" s="4"/>
      <c r="BP958" s="4"/>
      <c r="BQ958" s="4"/>
      <c r="BR958" s="4"/>
      <c r="BS958" s="4"/>
      <c r="BT958" s="4"/>
      <c r="BU958" s="4"/>
      <c r="BV958" s="4"/>
      <c r="BW958" s="4"/>
    </row>
    <row r="959" spans="1:75" ht="12.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1"/>
      <c r="AA959" s="52"/>
      <c r="AB959" s="58"/>
      <c r="AC959" s="59"/>
      <c r="AD959" s="58"/>
      <c r="AE959" s="58"/>
      <c r="AF959" s="55"/>
      <c r="AG959" s="4"/>
      <c r="AH959" s="4"/>
      <c r="AI959" s="4"/>
      <c r="AJ959" s="4"/>
      <c r="AK959" s="4"/>
      <c r="AL959" s="4"/>
      <c r="AM959" s="4"/>
      <c r="AN959" s="4"/>
      <c r="AO959" s="4"/>
      <c r="AP959" s="4"/>
      <c r="AQ959" s="4"/>
      <c r="AR959" s="4"/>
      <c r="AS959" s="4"/>
      <c r="AT959" s="4"/>
      <c r="AU959" s="4"/>
      <c r="AV959" s="4"/>
      <c r="AW959" s="4"/>
      <c r="AX959" s="4"/>
      <c r="AY959" s="4"/>
      <c r="AZ959" s="4"/>
      <c r="BA959" s="4"/>
      <c r="BB959" s="4"/>
      <c r="BC959" s="4"/>
      <c r="BD959" s="4"/>
      <c r="BE959" s="4"/>
      <c r="BF959" s="4"/>
      <c r="BG959" s="4"/>
      <c r="BH959" s="4"/>
      <c r="BI959" s="4"/>
      <c r="BJ959" s="4"/>
      <c r="BK959" s="4"/>
      <c r="BL959" s="4"/>
      <c r="BM959" s="4"/>
      <c r="BN959" s="4"/>
      <c r="BO959" s="4"/>
      <c r="BP959" s="4"/>
      <c r="BQ959" s="4"/>
      <c r="BR959" s="4"/>
      <c r="BS959" s="4"/>
      <c r="BT959" s="4"/>
      <c r="BU959" s="4"/>
      <c r="BV959" s="4"/>
      <c r="BW959" s="4"/>
    </row>
    <row r="960" spans="1:75" ht="12.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1"/>
      <c r="AA960" s="52"/>
      <c r="AB960" s="58"/>
      <c r="AC960" s="59"/>
      <c r="AD960" s="58"/>
      <c r="AE960" s="58"/>
      <c r="AF960" s="55"/>
      <c r="AG960" s="4"/>
      <c r="AH960" s="4"/>
      <c r="AI960" s="4"/>
      <c r="AJ960" s="4"/>
      <c r="AK960" s="4"/>
      <c r="AL960" s="4"/>
      <c r="AM960" s="4"/>
      <c r="AN960" s="4"/>
      <c r="AO960" s="4"/>
      <c r="AP960" s="4"/>
      <c r="AQ960" s="4"/>
      <c r="AR960" s="4"/>
      <c r="AS960" s="4"/>
      <c r="AT960" s="4"/>
      <c r="AU960" s="4"/>
      <c r="AV960" s="4"/>
      <c r="AW960" s="4"/>
      <c r="AX960" s="4"/>
      <c r="AY960" s="4"/>
      <c r="AZ960" s="4"/>
      <c r="BA960" s="4"/>
      <c r="BB960" s="4"/>
      <c r="BC960" s="4"/>
      <c r="BD960" s="4"/>
      <c r="BE960" s="4"/>
      <c r="BF960" s="4"/>
      <c r="BG960" s="4"/>
      <c r="BH960" s="4"/>
      <c r="BI960" s="4"/>
      <c r="BJ960" s="4"/>
      <c r="BK960" s="4"/>
      <c r="BL960" s="4"/>
      <c r="BM960" s="4"/>
      <c r="BN960" s="4"/>
      <c r="BO960" s="4"/>
      <c r="BP960" s="4"/>
      <c r="BQ960" s="4"/>
      <c r="BR960" s="4"/>
      <c r="BS960" s="4"/>
      <c r="BT960" s="4"/>
      <c r="BU960" s="4"/>
      <c r="BV960" s="4"/>
      <c r="BW960" s="4"/>
    </row>
    <row r="961" spans="1:75" ht="12.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1"/>
      <c r="AA961" s="52"/>
      <c r="AB961" s="58"/>
      <c r="AC961" s="59"/>
      <c r="AD961" s="58"/>
      <c r="AE961" s="58"/>
      <c r="AF961" s="55"/>
      <c r="AG961" s="4"/>
      <c r="AH961" s="4"/>
      <c r="AI961" s="4"/>
      <c r="AJ961" s="4"/>
      <c r="AK961" s="4"/>
      <c r="AL961" s="4"/>
      <c r="AM961" s="4"/>
      <c r="AN961" s="4"/>
      <c r="AO961" s="4"/>
      <c r="AP961" s="4"/>
      <c r="AQ961" s="4"/>
      <c r="AR961" s="4"/>
      <c r="AS961" s="4"/>
      <c r="AT961" s="4"/>
      <c r="AU961" s="4"/>
      <c r="AV961" s="4"/>
      <c r="AW961" s="4"/>
      <c r="AX961" s="4"/>
      <c r="AY961" s="4"/>
      <c r="AZ961" s="4"/>
      <c r="BA961" s="4"/>
      <c r="BB961" s="4"/>
      <c r="BC961" s="4"/>
      <c r="BD961" s="4"/>
      <c r="BE961" s="4"/>
      <c r="BF961" s="4"/>
      <c r="BG961" s="4"/>
      <c r="BH961" s="4"/>
      <c r="BI961" s="4"/>
      <c r="BJ961" s="4"/>
      <c r="BK961" s="4"/>
      <c r="BL961" s="4"/>
      <c r="BM961" s="4"/>
      <c r="BN961" s="4"/>
      <c r="BO961" s="4"/>
      <c r="BP961" s="4"/>
      <c r="BQ961" s="4"/>
      <c r="BR961" s="4"/>
      <c r="BS961" s="4"/>
      <c r="BT961" s="4"/>
      <c r="BU961" s="4"/>
      <c r="BV961" s="4"/>
      <c r="BW961" s="4"/>
    </row>
    <row r="962" spans="1:75" ht="12.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1"/>
      <c r="AA962" s="52"/>
      <c r="AB962" s="58"/>
      <c r="AC962" s="59"/>
      <c r="AD962" s="58"/>
      <c r="AE962" s="58"/>
      <c r="AF962" s="55"/>
      <c r="AG962" s="4"/>
      <c r="AH962" s="4"/>
      <c r="AI962" s="4"/>
      <c r="AJ962" s="4"/>
      <c r="AK962" s="4"/>
      <c r="AL962" s="4"/>
      <c r="AM962" s="4"/>
      <c r="AN962" s="4"/>
      <c r="AO962" s="4"/>
      <c r="AP962" s="4"/>
      <c r="AQ962" s="4"/>
      <c r="AR962" s="4"/>
      <c r="AS962" s="4"/>
      <c r="AT962" s="4"/>
      <c r="AU962" s="4"/>
      <c r="AV962" s="4"/>
      <c r="AW962" s="4"/>
      <c r="AX962" s="4"/>
      <c r="AY962" s="4"/>
      <c r="AZ962" s="4"/>
      <c r="BA962" s="4"/>
      <c r="BB962" s="4"/>
      <c r="BC962" s="4"/>
      <c r="BD962" s="4"/>
      <c r="BE962" s="4"/>
      <c r="BF962" s="4"/>
      <c r="BG962" s="4"/>
      <c r="BH962" s="4"/>
      <c r="BI962" s="4"/>
      <c r="BJ962" s="4"/>
      <c r="BK962" s="4"/>
      <c r="BL962" s="4"/>
      <c r="BM962" s="4"/>
      <c r="BN962" s="4"/>
      <c r="BO962" s="4"/>
      <c r="BP962" s="4"/>
      <c r="BQ962" s="4"/>
      <c r="BR962" s="4"/>
      <c r="BS962" s="4"/>
      <c r="BT962" s="4"/>
      <c r="BU962" s="4"/>
      <c r="BV962" s="4"/>
      <c r="BW962" s="4"/>
    </row>
    <row r="963" spans="1:75" ht="12.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1"/>
      <c r="AA963" s="52"/>
      <c r="AB963" s="58"/>
      <c r="AC963" s="59"/>
      <c r="AD963" s="58"/>
      <c r="AE963" s="58"/>
      <c r="AF963" s="55"/>
      <c r="AG963" s="4"/>
      <c r="AH963" s="4"/>
      <c r="AI963" s="4"/>
      <c r="AJ963" s="4"/>
      <c r="AK963" s="4"/>
      <c r="AL963" s="4"/>
      <c r="AM963" s="4"/>
      <c r="AN963" s="4"/>
      <c r="AO963" s="4"/>
      <c r="AP963" s="4"/>
      <c r="AQ963" s="4"/>
      <c r="AR963" s="4"/>
      <c r="AS963" s="4"/>
      <c r="AT963" s="4"/>
      <c r="AU963" s="4"/>
      <c r="AV963" s="4"/>
      <c r="AW963" s="4"/>
      <c r="AX963" s="4"/>
      <c r="AY963" s="4"/>
      <c r="AZ963" s="4"/>
      <c r="BA963" s="4"/>
      <c r="BB963" s="4"/>
      <c r="BC963" s="4"/>
      <c r="BD963" s="4"/>
      <c r="BE963" s="4"/>
      <c r="BF963" s="4"/>
      <c r="BG963" s="4"/>
      <c r="BH963" s="4"/>
      <c r="BI963" s="4"/>
      <c r="BJ963" s="4"/>
      <c r="BK963" s="4"/>
      <c r="BL963" s="4"/>
      <c r="BM963" s="4"/>
      <c r="BN963" s="4"/>
      <c r="BO963" s="4"/>
      <c r="BP963" s="4"/>
      <c r="BQ963" s="4"/>
      <c r="BR963" s="4"/>
      <c r="BS963" s="4"/>
      <c r="BT963" s="4"/>
      <c r="BU963" s="4"/>
      <c r="BV963" s="4"/>
      <c r="BW963" s="4"/>
    </row>
    <row r="964" spans="1:75" ht="12.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1"/>
      <c r="AA964" s="52"/>
      <c r="AB964" s="58"/>
      <c r="AC964" s="59"/>
      <c r="AD964" s="58"/>
      <c r="AE964" s="58"/>
      <c r="AF964" s="55"/>
      <c r="AG964" s="4"/>
      <c r="AH964" s="4"/>
      <c r="AI964" s="4"/>
      <c r="AJ964" s="4"/>
      <c r="AK964" s="4"/>
      <c r="AL964" s="4"/>
      <c r="AM964" s="4"/>
      <c r="AN964" s="4"/>
      <c r="AO964" s="4"/>
      <c r="AP964" s="4"/>
      <c r="AQ964" s="4"/>
      <c r="AR964" s="4"/>
      <c r="AS964" s="4"/>
      <c r="AT964" s="4"/>
      <c r="AU964" s="4"/>
      <c r="AV964" s="4"/>
      <c r="AW964" s="4"/>
      <c r="AX964" s="4"/>
      <c r="AY964" s="4"/>
      <c r="AZ964" s="4"/>
      <c r="BA964" s="4"/>
      <c r="BB964" s="4"/>
      <c r="BC964" s="4"/>
      <c r="BD964" s="4"/>
      <c r="BE964" s="4"/>
      <c r="BF964" s="4"/>
      <c r="BG964" s="4"/>
      <c r="BH964" s="4"/>
      <c r="BI964" s="4"/>
      <c r="BJ964" s="4"/>
      <c r="BK964" s="4"/>
      <c r="BL964" s="4"/>
      <c r="BM964" s="4"/>
      <c r="BN964" s="4"/>
      <c r="BO964" s="4"/>
      <c r="BP964" s="4"/>
      <c r="BQ964" s="4"/>
      <c r="BR964" s="4"/>
      <c r="BS964" s="4"/>
      <c r="BT964" s="4"/>
      <c r="BU964" s="4"/>
      <c r="BV964" s="4"/>
      <c r="BW964" s="4"/>
    </row>
    <row r="965" spans="1:75" ht="12.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1"/>
      <c r="AA965" s="52"/>
      <c r="AB965" s="58"/>
      <c r="AC965" s="59"/>
      <c r="AD965" s="58"/>
      <c r="AE965" s="58"/>
      <c r="AF965" s="55"/>
      <c r="AG965" s="4"/>
      <c r="AH965" s="4"/>
      <c r="AI965" s="4"/>
      <c r="AJ965" s="4"/>
      <c r="AK965" s="4"/>
      <c r="AL965" s="4"/>
      <c r="AM965" s="4"/>
      <c r="AN965" s="4"/>
      <c r="AO965" s="4"/>
      <c r="AP965" s="4"/>
      <c r="AQ965" s="4"/>
      <c r="AR965" s="4"/>
      <c r="AS965" s="4"/>
      <c r="AT965" s="4"/>
      <c r="AU965" s="4"/>
      <c r="AV965" s="4"/>
      <c r="AW965" s="4"/>
      <c r="AX965" s="4"/>
      <c r="AY965" s="4"/>
      <c r="AZ965" s="4"/>
      <c r="BA965" s="4"/>
      <c r="BB965" s="4"/>
      <c r="BC965" s="4"/>
      <c r="BD965" s="4"/>
      <c r="BE965" s="4"/>
      <c r="BF965" s="4"/>
      <c r="BG965" s="4"/>
      <c r="BH965" s="4"/>
      <c r="BI965" s="4"/>
      <c r="BJ965" s="4"/>
      <c r="BK965" s="4"/>
      <c r="BL965" s="4"/>
      <c r="BM965" s="4"/>
      <c r="BN965" s="4"/>
      <c r="BO965" s="4"/>
      <c r="BP965" s="4"/>
      <c r="BQ965" s="4"/>
      <c r="BR965" s="4"/>
      <c r="BS965" s="4"/>
      <c r="BT965" s="4"/>
      <c r="BU965" s="4"/>
      <c r="BV965" s="4"/>
      <c r="BW965" s="4"/>
    </row>
    <row r="966" spans="1:75" ht="12.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1"/>
      <c r="AA966" s="52"/>
      <c r="AB966" s="58"/>
      <c r="AC966" s="59"/>
      <c r="AD966" s="58"/>
      <c r="AE966" s="58"/>
      <c r="AF966" s="55"/>
      <c r="AG966" s="4"/>
      <c r="AH966" s="4"/>
      <c r="AI966" s="4"/>
      <c r="AJ966" s="4"/>
      <c r="AK966" s="4"/>
      <c r="AL966" s="4"/>
      <c r="AM966" s="4"/>
      <c r="AN966" s="4"/>
      <c r="AO966" s="4"/>
      <c r="AP966" s="4"/>
      <c r="AQ966" s="4"/>
      <c r="AR966" s="4"/>
      <c r="AS966" s="4"/>
      <c r="AT966" s="4"/>
      <c r="AU966" s="4"/>
      <c r="AV966" s="4"/>
      <c r="AW966" s="4"/>
      <c r="AX966" s="4"/>
      <c r="AY966" s="4"/>
      <c r="AZ966" s="4"/>
      <c r="BA966" s="4"/>
      <c r="BB966" s="4"/>
      <c r="BC966" s="4"/>
      <c r="BD966" s="4"/>
      <c r="BE966" s="4"/>
      <c r="BF966" s="4"/>
      <c r="BG966" s="4"/>
      <c r="BH966" s="4"/>
      <c r="BI966" s="4"/>
      <c r="BJ966" s="4"/>
      <c r="BK966" s="4"/>
      <c r="BL966" s="4"/>
      <c r="BM966" s="4"/>
      <c r="BN966" s="4"/>
      <c r="BO966" s="4"/>
      <c r="BP966" s="4"/>
      <c r="BQ966" s="4"/>
      <c r="BR966" s="4"/>
      <c r="BS966" s="4"/>
      <c r="BT966" s="4"/>
      <c r="BU966" s="4"/>
      <c r="BV966" s="4"/>
      <c r="BW966" s="4"/>
    </row>
    <row r="967" spans="1:75" ht="12.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1"/>
      <c r="AA967" s="52"/>
      <c r="AB967" s="58"/>
      <c r="AC967" s="59"/>
      <c r="AD967" s="58"/>
      <c r="AE967" s="58"/>
      <c r="AF967" s="55"/>
      <c r="AG967" s="4"/>
      <c r="AH967" s="4"/>
      <c r="AI967" s="4"/>
      <c r="AJ967" s="4"/>
      <c r="AK967" s="4"/>
      <c r="AL967" s="4"/>
      <c r="AM967" s="4"/>
      <c r="AN967" s="4"/>
      <c r="AO967" s="4"/>
      <c r="AP967" s="4"/>
      <c r="AQ967" s="4"/>
      <c r="AR967" s="4"/>
      <c r="AS967" s="4"/>
      <c r="AT967" s="4"/>
      <c r="AU967" s="4"/>
      <c r="AV967" s="4"/>
      <c r="AW967" s="4"/>
      <c r="AX967" s="4"/>
      <c r="AY967" s="4"/>
      <c r="AZ967" s="4"/>
      <c r="BA967" s="4"/>
      <c r="BB967" s="4"/>
      <c r="BC967" s="4"/>
      <c r="BD967" s="4"/>
      <c r="BE967" s="4"/>
      <c r="BF967" s="4"/>
      <c r="BG967" s="4"/>
      <c r="BH967" s="4"/>
      <c r="BI967" s="4"/>
      <c r="BJ967" s="4"/>
      <c r="BK967" s="4"/>
      <c r="BL967" s="4"/>
      <c r="BM967" s="4"/>
      <c r="BN967" s="4"/>
      <c r="BO967" s="4"/>
      <c r="BP967" s="4"/>
      <c r="BQ967" s="4"/>
      <c r="BR967" s="4"/>
      <c r="BS967" s="4"/>
      <c r="BT967" s="4"/>
      <c r="BU967" s="4"/>
      <c r="BV967" s="4"/>
      <c r="BW967" s="4"/>
    </row>
    <row r="968" spans="1:75" ht="12.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1"/>
      <c r="AA968" s="52"/>
      <c r="AB968" s="58"/>
      <c r="AC968" s="59"/>
      <c r="AD968" s="58"/>
      <c r="AE968" s="58"/>
      <c r="AF968" s="55"/>
      <c r="AG968" s="4"/>
      <c r="AH968" s="4"/>
      <c r="AI968" s="4"/>
      <c r="AJ968" s="4"/>
      <c r="AK968" s="4"/>
      <c r="AL968" s="4"/>
      <c r="AM968" s="4"/>
      <c r="AN968" s="4"/>
      <c r="AO968" s="4"/>
      <c r="AP968" s="4"/>
      <c r="AQ968" s="4"/>
      <c r="AR968" s="4"/>
      <c r="AS968" s="4"/>
      <c r="AT968" s="4"/>
      <c r="AU968" s="4"/>
      <c r="AV968" s="4"/>
      <c r="AW968" s="4"/>
      <c r="AX968" s="4"/>
      <c r="AY968" s="4"/>
      <c r="AZ968" s="4"/>
      <c r="BA968" s="4"/>
      <c r="BB968" s="4"/>
      <c r="BC968" s="4"/>
      <c r="BD968" s="4"/>
      <c r="BE968" s="4"/>
      <c r="BF968" s="4"/>
      <c r="BG968" s="4"/>
      <c r="BH968" s="4"/>
      <c r="BI968" s="4"/>
      <c r="BJ968" s="4"/>
      <c r="BK968" s="4"/>
      <c r="BL968" s="4"/>
      <c r="BM968" s="4"/>
      <c r="BN968" s="4"/>
      <c r="BO968" s="4"/>
      <c r="BP968" s="4"/>
      <c r="BQ968" s="4"/>
      <c r="BR968" s="4"/>
      <c r="BS968" s="4"/>
      <c r="BT968" s="4"/>
      <c r="BU968" s="4"/>
      <c r="BV968" s="4"/>
      <c r="BW968" s="4"/>
    </row>
    <row r="969" spans="1:75" ht="12.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1"/>
      <c r="AA969" s="52"/>
      <c r="AB969" s="58"/>
      <c r="AC969" s="59"/>
      <c r="AD969" s="58"/>
      <c r="AE969" s="58"/>
      <c r="AF969" s="55"/>
      <c r="AG969" s="4"/>
      <c r="AH969" s="4"/>
      <c r="AI969" s="4"/>
      <c r="AJ969" s="4"/>
      <c r="AK969" s="4"/>
      <c r="AL969" s="4"/>
      <c r="AM969" s="4"/>
      <c r="AN969" s="4"/>
      <c r="AO969" s="4"/>
      <c r="AP969" s="4"/>
      <c r="AQ969" s="4"/>
      <c r="AR969" s="4"/>
      <c r="AS969" s="4"/>
      <c r="AT969" s="4"/>
      <c r="AU969" s="4"/>
      <c r="AV969" s="4"/>
      <c r="AW969" s="4"/>
      <c r="AX969" s="4"/>
      <c r="AY969" s="4"/>
      <c r="AZ969" s="4"/>
      <c r="BA969" s="4"/>
      <c r="BB969" s="4"/>
      <c r="BC969" s="4"/>
      <c r="BD969" s="4"/>
      <c r="BE969" s="4"/>
      <c r="BF969" s="4"/>
      <c r="BG969" s="4"/>
      <c r="BH969" s="4"/>
      <c r="BI969" s="4"/>
      <c r="BJ969" s="4"/>
      <c r="BK969" s="4"/>
      <c r="BL969" s="4"/>
      <c r="BM969" s="4"/>
      <c r="BN969" s="4"/>
      <c r="BO969" s="4"/>
      <c r="BP969" s="4"/>
      <c r="BQ969" s="4"/>
      <c r="BR969" s="4"/>
      <c r="BS969" s="4"/>
      <c r="BT969" s="4"/>
      <c r="BU969" s="4"/>
      <c r="BV969" s="4"/>
      <c r="BW969" s="4"/>
    </row>
    <row r="970" spans="1:75" ht="12.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1"/>
      <c r="AA970" s="52"/>
      <c r="AB970" s="58"/>
      <c r="AC970" s="59"/>
      <c r="AD970" s="58"/>
      <c r="AE970" s="58"/>
      <c r="AF970" s="55"/>
      <c r="AG970" s="4"/>
      <c r="AH970" s="4"/>
      <c r="AI970" s="4"/>
      <c r="AJ970" s="4"/>
      <c r="AK970" s="4"/>
      <c r="AL970" s="4"/>
      <c r="AM970" s="4"/>
      <c r="AN970" s="4"/>
      <c r="AO970" s="4"/>
      <c r="AP970" s="4"/>
      <c r="AQ970" s="4"/>
      <c r="AR970" s="4"/>
      <c r="AS970" s="4"/>
      <c r="AT970" s="4"/>
      <c r="AU970" s="4"/>
      <c r="AV970" s="4"/>
      <c r="AW970" s="4"/>
      <c r="AX970" s="4"/>
      <c r="AY970" s="4"/>
      <c r="AZ970" s="4"/>
      <c r="BA970" s="4"/>
      <c r="BB970" s="4"/>
      <c r="BC970" s="4"/>
      <c r="BD970" s="4"/>
      <c r="BE970" s="4"/>
      <c r="BF970" s="4"/>
      <c r="BG970" s="4"/>
      <c r="BH970" s="4"/>
      <c r="BI970" s="4"/>
      <c r="BJ970" s="4"/>
      <c r="BK970" s="4"/>
      <c r="BL970" s="4"/>
      <c r="BM970" s="4"/>
      <c r="BN970" s="4"/>
      <c r="BO970" s="4"/>
      <c r="BP970" s="4"/>
      <c r="BQ970" s="4"/>
      <c r="BR970" s="4"/>
      <c r="BS970" s="4"/>
      <c r="BT970" s="4"/>
      <c r="BU970" s="4"/>
      <c r="BV970" s="4"/>
      <c r="BW970" s="4"/>
    </row>
    <row r="971" spans="1:75" ht="12.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1"/>
      <c r="AA971" s="52"/>
      <c r="AB971" s="58"/>
      <c r="AC971" s="59"/>
      <c r="AD971" s="58"/>
      <c r="AE971" s="58"/>
      <c r="AF971" s="55"/>
      <c r="AG971" s="4"/>
      <c r="AH971" s="4"/>
      <c r="AI971" s="4"/>
      <c r="AJ971" s="4"/>
      <c r="AK971" s="4"/>
      <c r="AL971" s="4"/>
      <c r="AM971" s="4"/>
      <c r="AN971" s="4"/>
      <c r="AO971" s="4"/>
      <c r="AP971" s="4"/>
      <c r="AQ971" s="4"/>
      <c r="AR971" s="4"/>
      <c r="AS971" s="4"/>
      <c r="AT971" s="4"/>
      <c r="AU971" s="4"/>
      <c r="AV971" s="4"/>
      <c r="AW971" s="4"/>
      <c r="AX971" s="4"/>
      <c r="AY971" s="4"/>
      <c r="AZ971" s="4"/>
      <c r="BA971" s="4"/>
      <c r="BB971" s="4"/>
      <c r="BC971" s="4"/>
      <c r="BD971" s="4"/>
      <c r="BE971" s="4"/>
      <c r="BF971" s="4"/>
      <c r="BG971" s="4"/>
      <c r="BH971" s="4"/>
      <c r="BI971" s="4"/>
      <c r="BJ971" s="4"/>
      <c r="BK971" s="4"/>
      <c r="BL971" s="4"/>
      <c r="BM971" s="4"/>
      <c r="BN971" s="4"/>
      <c r="BO971" s="4"/>
      <c r="BP971" s="4"/>
      <c r="BQ971" s="4"/>
      <c r="BR971" s="4"/>
      <c r="BS971" s="4"/>
      <c r="BT971" s="4"/>
      <c r="BU971" s="4"/>
      <c r="BV971" s="4"/>
      <c r="BW971" s="4"/>
    </row>
    <row r="972" spans="1:75" ht="12.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1"/>
      <c r="AA972" s="52"/>
      <c r="AB972" s="58"/>
      <c r="AC972" s="59"/>
      <c r="AD972" s="58"/>
      <c r="AE972" s="58"/>
      <c r="AF972" s="55"/>
      <c r="AG972" s="4"/>
      <c r="AH972" s="4"/>
      <c r="AI972" s="4"/>
      <c r="AJ972" s="4"/>
      <c r="AK972" s="4"/>
      <c r="AL972" s="4"/>
      <c r="AM972" s="4"/>
      <c r="AN972" s="4"/>
      <c r="AO972" s="4"/>
      <c r="AP972" s="4"/>
      <c r="AQ972" s="4"/>
      <c r="AR972" s="4"/>
      <c r="AS972" s="4"/>
      <c r="AT972" s="4"/>
      <c r="AU972" s="4"/>
      <c r="AV972" s="4"/>
      <c r="AW972" s="4"/>
      <c r="AX972" s="4"/>
      <c r="AY972" s="4"/>
      <c r="AZ972" s="4"/>
      <c r="BA972" s="4"/>
      <c r="BB972" s="4"/>
      <c r="BC972" s="4"/>
      <c r="BD972" s="4"/>
      <c r="BE972" s="4"/>
      <c r="BF972" s="4"/>
      <c r="BG972" s="4"/>
      <c r="BH972" s="4"/>
      <c r="BI972" s="4"/>
      <c r="BJ972" s="4"/>
      <c r="BK972" s="4"/>
      <c r="BL972" s="4"/>
      <c r="BM972" s="4"/>
      <c r="BN972" s="4"/>
      <c r="BO972" s="4"/>
      <c r="BP972" s="4"/>
      <c r="BQ972" s="4"/>
      <c r="BR972" s="4"/>
      <c r="BS972" s="4"/>
      <c r="BT972" s="4"/>
      <c r="BU972" s="4"/>
      <c r="BV972" s="4"/>
      <c r="BW972" s="4"/>
    </row>
    <row r="973" spans="1:75" ht="12.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1"/>
      <c r="AA973" s="52"/>
      <c r="AB973" s="58"/>
      <c r="AC973" s="59"/>
      <c r="AD973" s="58"/>
      <c r="AE973" s="58"/>
      <c r="AF973" s="55"/>
      <c r="AG973" s="4"/>
      <c r="AH973" s="4"/>
      <c r="AI973" s="4"/>
      <c r="AJ973" s="4"/>
      <c r="AK973" s="4"/>
      <c r="AL973" s="4"/>
      <c r="AM973" s="4"/>
      <c r="AN973" s="4"/>
      <c r="AO973" s="4"/>
      <c r="AP973" s="4"/>
      <c r="AQ973" s="4"/>
      <c r="AR973" s="4"/>
      <c r="AS973" s="4"/>
      <c r="AT973" s="4"/>
      <c r="AU973" s="4"/>
      <c r="AV973" s="4"/>
      <c r="AW973" s="4"/>
      <c r="AX973" s="4"/>
      <c r="AY973" s="4"/>
      <c r="AZ973" s="4"/>
      <c r="BA973" s="4"/>
      <c r="BB973" s="4"/>
      <c r="BC973" s="4"/>
      <c r="BD973" s="4"/>
      <c r="BE973" s="4"/>
      <c r="BF973" s="4"/>
      <c r="BG973" s="4"/>
      <c r="BH973" s="4"/>
      <c r="BI973" s="4"/>
      <c r="BJ973" s="4"/>
      <c r="BK973" s="4"/>
      <c r="BL973" s="4"/>
      <c r="BM973" s="4"/>
      <c r="BN973" s="4"/>
      <c r="BO973" s="4"/>
      <c r="BP973" s="4"/>
      <c r="BQ973" s="4"/>
      <c r="BR973" s="4"/>
      <c r="BS973" s="4"/>
      <c r="BT973" s="4"/>
      <c r="BU973" s="4"/>
      <c r="BV973" s="4"/>
      <c r="BW973" s="4"/>
    </row>
    <row r="974" spans="1:75" ht="12.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1"/>
      <c r="AA974" s="52"/>
      <c r="AB974" s="58"/>
      <c r="AC974" s="59"/>
      <c r="AD974" s="58"/>
      <c r="AE974" s="58"/>
      <c r="AF974" s="55"/>
      <c r="AG974" s="4"/>
      <c r="AH974" s="4"/>
      <c r="AI974" s="4"/>
      <c r="AJ974" s="4"/>
      <c r="AK974" s="4"/>
      <c r="AL974" s="4"/>
      <c r="AM974" s="4"/>
      <c r="AN974" s="4"/>
      <c r="AO974" s="4"/>
      <c r="AP974" s="4"/>
      <c r="AQ974" s="4"/>
      <c r="AR974" s="4"/>
      <c r="AS974" s="4"/>
      <c r="AT974" s="4"/>
      <c r="AU974" s="4"/>
      <c r="AV974" s="4"/>
      <c r="AW974" s="4"/>
      <c r="AX974" s="4"/>
      <c r="AY974" s="4"/>
      <c r="AZ974" s="4"/>
      <c r="BA974" s="4"/>
      <c r="BB974" s="4"/>
      <c r="BC974" s="4"/>
      <c r="BD974" s="4"/>
      <c r="BE974" s="4"/>
      <c r="BF974" s="4"/>
      <c r="BG974" s="4"/>
      <c r="BH974" s="4"/>
      <c r="BI974" s="4"/>
      <c r="BJ974" s="4"/>
      <c r="BK974" s="4"/>
      <c r="BL974" s="4"/>
      <c r="BM974" s="4"/>
      <c r="BN974" s="4"/>
      <c r="BO974" s="4"/>
      <c r="BP974" s="4"/>
      <c r="BQ974" s="4"/>
      <c r="BR974" s="4"/>
      <c r="BS974" s="4"/>
      <c r="BT974" s="4"/>
      <c r="BU974" s="4"/>
      <c r="BV974" s="4"/>
      <c r="BW974" s="4"/>
    </row>
    <row r="975" spans="1:75" ht="12.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1"/>
      <c r="AA975" s="52"/>
      <c r="AB975" s="58"/>
      <c r="AC975" s="59"/>
      <c r="AD975" s="58"/>
      <c r="AE975" s="58"/>
      <c r="AF975" s="55"/>
      <c r="AG975" s="4"/>
      <c r="AH975" s="4"/>
      <c r="AI975" s="4"/>
      <c r="AJ975" s="4"/>
      <c r="AK975" s="4"/>
      <c r="AL975" s="4"/>
      <c r="AM975" s="4"/>
      <c r="AN975" s="4"/>
      <c r="AO975" s="4"/>
      <c r="AP975" s="4"/>
      <c r="AQ975" s="4"/>
      <c r="AR975" s="4"/>
      <c r="AS975" s="4"/>
      <c r="AT975" s="4"/>
      <c r="AU975" s="4"/>
      <c r="AV975" s="4"/>
      <c r="AW975" s="4"/>
      <c r="AX975" s="4"/>
      <c r="AY975" s="4"/>
      <c r="AZ975" s="4"/>
      <c r="BA975" s="4"/>
      <c r="BB975" s="4"/>
      <c r="BC975" s="4"/>
      <c r="BD975" s="4"/>
      <c r="BE975" s="4"/>
      <c r="BF975" s="4"/>
      <c r="BG975" s="4"/>
      <c r="BH975" s="4"/>
      <c r="BI975" s="4"/>
      <c r="BJ975" s="4"/>
      <c r="BK975" s="4"/>
      <c r="BL975" s="4"/>
      <c r="BM975" s="4"/>
      <c r="BN975" s="4"/>
      <c r="BO975" s="4"/>
      <c r="BP975" s="4"/>
      <c r="BQ975" s="4"/>
      <c r="BR975" s="4"/>
      <c r="BS975" s="4"/>
      <c r="BT975" s="4"/>
      <c r="BU975" s="4"/>
      <c r="BV975" s="4"/>
      <c r="BW975" s="4"/>
    </row>
    <row r="976" spans="1:75" ht="12.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1"/>
      <c r="AA976" s="52"/>
      <c r="AB976" s="58"/>
      <c r="AC976" s="59"/>
      <c r="AD976" s="58"/>
      <c r="AE976" s="58"/>
      <c r="AF976" s="55"/>
      <c r="AG976" s="4"/>
      <c r="AH976" s="4"/>
      <c r="AI976" s="4"/>
      <c r="AJ976" s="4"/>
      <c r="AK976" s="4"/>
      <c r="AL976" s="4"/>
      <c r="AM976" s="4"/>
      <c r="AN976" s="4"/>
      <c r="AO976" s="4"/>
      <c r="AP976" s="4"/>
      <c r="AQ976" s="4"/>
      <c r="AR976" s="4"/>
      <c r="AS976" s="4"/>
      <c r="AT976" s="4"/>
      <c r="AU976" s="4"/>
      <c r="AV976" s="4"/>
      <c r="AW976" s="4"/>
      <c r="AX976" s="4"/>
      <c r="AY976" s="4"/>
      <c r="AZ976" s="4"/>
      <c r="BA976" s="4"/>
      <c r="BB976" s="4"/>
      <c r="BC976" s="4"/>
      <c r="BD976" s="4"/>
      <c r="BE976" s="4"/>
      <c r="BF976" s="4"/>
      <c r="BG976" s="4"/>
      <c r="BH976" s="4"/>
      <c r="BI976" s="4"/>
      <c r="BJ976" s="4"/>
      <c r="BK976" s="4"/>
      <c r="BL976" s="4"/>
      <c r="BM976" s="4"/>
      <c r="BN976" s="4"/>
      <c r="BO976" s="4"/>
      <c r="BP976" s="4"/>
      <c r="BQ976" s="4"/>
      <c r="BR976" s="4"/>
      <c r="BS976" s="4"/>
      <c r="BT976" s="4"/>
      <c r="BU976" s="4"/>
      <c r="BV976" s="4"/>
      <c r="BW976" s="4"/>
    </row>
    <row r="977" spans="1:75" ht="12.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1"/>
      <c r="AA977" s="52"/>
      <c r="AB977" s="58"/>
      <c r="AC977" s="59"/>
      <c r="AD977" s="58"/>
      <c r="AE977" s="58"/>
      <c r="AF977" s="55"/>
      <c r="AG977" s="4"/>
      <c r="AH977" s="4"/>
      <c r="AI977" s="4"/>
      <c r="AJ977" s="4"/>
      <c r="AK977" s="4"/>
      <c r="AL977" s="4"/>
      <c r="AM977" s="4"/>
      <c r="AN977" s="4"/>
      <c r="AO977" s="4"/>
      <c r="AP977" s="4"/>
      <c r="AQ977" s="4"/>
      <c r="AR977" s="4"/>
      <c r="AS977" s="4"/>
      <c r="AT977" s="4"/>
      <c r="AU977" s="4"/>
      <c r="AV977" s="4"/>
      <c r="AW977" s="4"/>
      <c r="AX977" s="4"/>
      <c r="AY977" s="4"/>
      <c r="AZ977" s="4"/>
      <c r="BA977" s="4"/>
      <c r="BB977" s="4"/>
      <c r="BC977" s="4"/>
      <c r="BD977" s="4"/>
      <c r="BE977" s="4"/>
      <c r="BF977" s="4"/>
      <c r="BG977" s="4"/>
      <c r="BH977" s="4"/>
      <c r="BI977" s="4"/>
      <c r="BJ977" s="4"/>
      <c r="BK977" s="4"/>
      <c r="BL977" s="4"/>
      <c r="BM977" s="4"/>
      <c r="BN977" s="4"/>
      <c r="BO977" s="4"/>
      <c r="BP977" s="4"/>
      <c r="BQ977" s="4"/>
      <c r="BR977" s="4"/>
      <c r="BS977" s="4"/>
      <c r="BT977" s="4"/>
      <c r="BU977" s="4"/>
      <c r="BV977" s="4"/>
      <c r="BW977" s="4"/>
    </row>
    <row r="978" spans="1:75" ht="12.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1"/>
      <c r="AA978" s="52"/>
      <c r="AB978" s="58"/>
      <c r="AC978" s="59"/>
      <c r="AD978" s="58"/>
      <c r="AE978" s="58"/>
      <c r="AF978" s="55"/>
      <c r="AG978" s="4"/>
      <c r="AH978" s="4"/>
      <c r="AI978" s="4"/>
      <c r="AJ978" s="4"/>
      <c r="AK978" s="4"/>
      <c r="AL978" s="4"/>
      <c r="AM978" s="4"/>
      <c r="AN978" s="4"/>
      <c r="AO978" s="4"/>
      <c r="AP978" s="4"/>
      <c r="AQ978" s="4"/>
      <c r="AR978" s="4"/>
      <c r="AS978" s="4"/>
      <c r="AT978" s="4"/>
      <c r="AU978" s="4"/>
      <c r="AV978" s="4"/>
      <c r="AW978" s="4"/>
      <c r="AX978" s="4"/>
      <c r="AY978" s="4"/>
      <c r="AZ978" s="4"/>
      <c r="BA978" s="4"/>
      <c r="BB978" s="4"/>
      <c r="BC978" s="4"/>
      <c r="BD978" s="4"/>
      <c r="BE978" s="4"/>
      <c r="BF978" s="4"/>
      <c r="BG978" s="4"/>
      <c r="BH978" s="4"/>
      <c r="BI978" s="4"/>
      <c r="BJ978" s="4"/>
      <c r="BK978" s="4"/>
      <c r="BL978" s="4"/>
      <c r="BM978" s="4"/>
      <c r="BN978" s="4"/>
      <c r="BO978" s="4"/>
      <c r="BP978" s="4"/>
      <c r="BQ978" s="4"/>
      <c r="BR978" s="4"/>
      <c r="BS978" s="4"/>
      <c r="BT978" s="4"/>
      <c r="BU978" s="4"/>
      <c r="BV978" s="4"/>
      <c r="BW978" s="4"/>
    </row>
    <row r="979" spans="1:75" ht="12.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1"/>
      <c r="AA979" s="52"/>
      <c r="AB979" s="58"/>
      <c r="AC979" s="59"/>
      <c r="AD979" s="58"/>
      <c r="AE979" s="58"/>
      <c r="AF979" s="55"/>
      <c r="AG979" s="4"/>
      <c r="AH979" s="4"/>
      <c r="AI979" s="4"/>
      <c r="AJ979" s="4"/>
      <c r="AK979" s="4"/>
      <c r="AL979" s="4"/>
      <c r="AM979" s="4"/>
      <c r="AN979" s="4"/>
      <c r="AO979" s="4"/>
      <c r="AP979" s="4"/>
      <c r="AQ979" s="4"/>
      <c r="AR979" s="4"/>
      <c r="AS979" s="4"/>
      <c r="AT979" s="4"/>
      <c r="AU979" s="4"/>
      <c r="AV979" s="4"/>
      <c r="AW979" s="4"/>
      <c r="AX979" s="4"/>
      <c r="AY979" s="4"/>
      <c r="AZ979" s="4"/>
      <c r="BA979" s="4"/>
      <c r="BB979" s="4"/>
      <c r="BC979" s="4"/>
      <c r="BD979" s="4"/>
      <c r="BE979" s="4"/>
      <c r="BF979" s="4"/>
      <c r="BG979" s="4"/>
      <c r="BH979" s="4"/>
      <c r="BI979" s="4"/>
      <c r="BJ979" s="4"/>
      <c r="BK979" s="4"/>
      <c r="BL979" s="4"/>
      <c r="BM979" s="4"/>
      <c r="BN979" s="4"/>
      <c r="BO979" s="4"/>
      <c r="BP979" s="4"/>
      <c r="BQ979" s="4"/>
      <c r="BR979" s="4"/>
      <c r="BS979" s="4"/>
      <c r="BT979" s="4"/>
      <c r="BU979" s="4"/>
      <c r="BV979" s="4"/>
      <c r="BW979" s="4"/>
    </row>
    <row r="980" spans="1:75" ht="12.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1"/>
      <c r="AA980" s="52"/>
      <c r="AB980" s="58"/>
      <c r="AC980" s="59"/>
      <c r="AD980" s="58"/>
      <c r="AE980" s="58"/>
      <c r="AF980" s="55"/>
      <c r="AG980" s="4"/>
      <c r="AH980" s="4"/>
      <c r="AI980" s="4"/>
      <c r="AJ980" s="4"/>
      <c r="AK980" s="4"/>
      <c r="AL980" s="4"/>
      <c r="AM980" s="4"/>
      <c r="AN980" s="4"/>
      <c r="AO980" s="4"/>
      <c r="AP980" s="4"/>
      <c r="AQ980" s="4"/>
      <c r="AR980" s="4"/>
      <c r="AS980" s="4"/>
      <c r="AT980" s="4"/>
      <c r="AU980" s="4"/>
      <c r="AV980" s="4"/>
      <c r="AW980" s="4"/>
      <c r="AX980" s="4"/>
      <c r="AY980" s="4"/>
      <c r="AZ980" s="4"/>
      <c r="BA980" s="4"/>
      <c r="BB980" s="4"/>
      <c r="BC980" s="4"/>
      <c r="BD980" s="4"/>
      <c r="BE980" s="4"/>
      <c r="BF980" s="4"/>
      <c r="BG980" s="4"/>
      <c r="BH980" s="4"/>
      <c r="BI980" s="4"/>
      <c r="BJ980" s="4"/>
      <c r="BK980" s="4"/>
      <c r="BL980" s="4"/>
      <c r="BM980" s="4"/>
      <c r="BN980" s="4"/>
      <c r="BO980" s="4"/>
      <c r="BP980" s="4"/>
      <c r="BQ980" s="4"/>
      <c r="BR980" s="4"/>
      <c r="BS980" s="4"/>
      <c r="BT980" s="4"/>
      <c r="BU980" s="4"/>
      <c r="BV980" s="4"/>
      <c r="BW980" s="4"/>
    </row>
    <row r="981" spans="1:75" ht="12.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1"/>
      <c r="AA981" s="52"/>
      <c r="AB981" s="58"/>
      <c r="AC981" s="59"/>
      <c r="AD981" s="58"/>
      <c r="AE981" s="58"/>
      <c r="AF981" s="55"/>
      <c r="AG981" s="4"/>
      <c r="AH981" s="4"/>
      <c r="AI981" s="4"/>
      <c r="AJ981" s="4"/>
      <c r="AK981" s="4"/>
      <c r="AL981" s="4"/>
      <c r="AM981" s="4"/>
      <c r="AN981" s="4"/>
      <c r="AO981" s="4"/>
      <c r="AP981" s="4"/>
      <c r="AQ981" s="4"/>
      <c r="AR981" s="4"/>
      <c r="AS981" s="4"/>
      <c r="AT981" s="4"/>
      <c r="AU981" s="4"/>
      <c r="AV981" s="4"/>
      <c r="AW981" s="4"/>
      <c r="AX981" s="4"/>
      <c r="AY981" s="4"/>
      <c r="AZ981" s="4"/>
      <c r="BA981" s="4"/>
      <c r="BB981" s="4"/>
      <c r="BC981" s="4"/>
      <c r="BD981" s="4"/>
      <c r="BE981" s="4"/>
      <c r="BF981" s="4"/>
      <c r="BG981" s="4"/>
      <c r="BH981" s="4"/>
      <c r="BI981" s="4"/>
      <c r="BJ981" s="4"/>
      <c r="BK981" s="4"/>
      <c r="BL981" s="4"/>
      <c r="BM981" s="4"/>
      <c r="BN981" s="4"/>
      <c r="BO981" s="4"/>
      <c r="BP981" s="4"/>
      <c r="BQ981" s="4"/>
      <c r="BR981" s="4"/>
      <c r="BS981" s="4"/>
      <c r="BT981" s="4"/>
      <c r="BU981" s="4"/>
      <c r="BV981" s="4"/>
      <c r="BW981" s="4"/>
    </row>
    <row r="982" spans="1:75" ht="12.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1"/>
      <c r="AA982" s="52"/>
      <c r="AB982" s="58"/>
      <c r="AC982" s="59"/>
      <c r="AD982" s="58"/>
      <c r="AE982" s="58"/>
      <c r="AF982" s="55"/>
      <c r="AG982" s="4"/>
      <c r="AH982" s="4"/>
      <c r="AI982" s="4"/>
      <c r="AJ982" s="4"/>
      <c r="AK982" s="4"/>
      <c r="AL982" s="4"/>
      <c r="AM982" s="4"/>
      <c r="AN982" s="4"/>
      <c r="AO982" s="4"/>
      <c r="AP982" s="4"/>
      <c r="AQ982" s="4"/>
      <c r="AR982" s="4"/>
      <c r="AS982" s="4"/>
      <c r="AT982" s="4"/>
      <c r="AU982" s="4"/>
      <c r="AV982" s="4"/>
      <c r="AW982" s="4"/>
      <c r="AX982" s="4"/>
      <c r="AY982" s="4"/>
      <c r="AZ982" s="4"/>
      <c r="BA982" s="4"/>
      <c r="BB982" s="4"/>
      <c r="BC982" s="4"/>
      <c r="BD982" s="4"/>
      <c r="BE982" s="4"/>
      <c r="BF982" s="4"/>
      <c r="BG982" s="4"/>
      <c r="BH982" s="4"/>
      <c r="BI982" s="4"/>
      <c r="BJ982" s="4"/>
      <c r="BK982" s="4"/>
      <c r="BL982" s="4"/>
      <c r="BM982" s="4"/>
      <c r="BN982" s="4"/>
      <c r="BO982" s="4"/>
      <c r="BP982" s="4"/>
      <c r="BQ982" s="4"/>
      <c r="BR982" s="4"/>
      <c r="BS982" s="4"/>
      <c r="BT982" s="4"/>
      <c r="BU982" s="4"/>
      <c r="BV982" s="4"/>
      <c r="BW982" s="4"/>
    </row>
    <row r="983" spans="1:75" ht="12.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1"/>
      <c r="AA983" s="52"/>
      <c r="AB983" s="58"/>
      <c r="AC983" s="59"/>
      <c r="AD983" s="58"/>
      <c r="AE983" s="58"/>
      <c r="AF983" s="55"/>
      <c r="AG983" s="4"/>
      <c r="AH983" s="4"/>
      <c r="AI983" s="4"/>
      <c r="AJ983" s="4"/>
      <c r="AK983" s="4"/>
      <c r="AL983" s="4"/>
      <c r="AM983" s="4"/>
      <c r="AN983" s="4"/>
      <c r="AO983" s="4"/>
      <c r="AP983" s="4"/>
      <c r="AQ983" s="4"/>
      <c r="AR983" s="4"/>
      <c r="AS983" s="4"/>
      <c r="AT983" s="4"/>
      <c r="AU983" s="4"/>
      <c r="AV983" s="4"/>
      <c r="AW983" s="4"/>
      <c r="AX983" s="4"/>
      <c r="AY983" s="4"/>
      <c r="AZ983" s="4"/>
      <c r="BA983" s="4"/>
      <c r="BB983" s="4"/>
      <c r="BC983" s="4"/>
      <c r="BD983" s="4"/>
      <c r="BE983" s="4"/>
      <c r="BF983" s="4"/>
      <c r="BG983" s="4"/>
      <c r="BH983" s="4"/>
      <c r="BI983" s="4"/>
      <c r="BJ983" s="4"/>
      <c r="BK983" s="4"/>
      <c r="BL983" s="4"/>
      <c r="BM983" s="4"/>
      <c r="BN983" s="4"/>
      <c r="BO983" s="4"/>
      <c r="BP983" s="4"/>
      <c r="BQ983" s="4"/>
      <c r="BR983" s="4"/>
      <c r="BS983" s="4"/>
      <c r="BT983" s="4"/>
      <c r="BU983" s="4"/>
      <c r="BV983" s="4"/>
      <c r="BW983" s="4"/>
    </row>
    <row r="984" spans="1:75" ht="12.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1"/>
      <c r="AA984" s="52"/>
      <c r="AB984" s="58"/>
      <c r="AC984" s="59"/>
      <c r="AD984" s="58"/>
      <c r="AE984" s="58"/>
      <c r="AF984" s="55"/>
      <c r="AG984" s="4"/>
      <c r="AH984" s="4"/>
      <c r="AI984" s="4"/>
      <c r="AJ984" s="4"/>
      <c r="AK984" s="4"/>
      <c r="AL984" s="4"/>
      <c r="AM984" s="4"/>
      <c r="AN984" s="4"/>
      <c r="AO984" s="4"/>
      <c r="AP984" s="4"/>
      <c r="AQ984" s="4"/>
      <c r="AR984" s="4"/>
      <c r="AS984" s="4"/>
      <c r="AT984" s="4"/>
      <c r="AU984" s="4"/>
      <c r="AV984" s="4"/>
      <c r="AW984" s="4"/>
      <c r="AX984" s="4"/>
      <c r="AY984" s="4"/>
      <c r="AZ984" s="4"/>
      <c r="BA984" s="4"/>
      <c r="BB984" s="4"/>
      <c r="BC984" s="4"/>
      <c r="BD984" s="4"/>
      <c r="BE984" s="4"/>
      <c r="BF984" s="4"/>
      <c r="BG984" s="4"/>
      <c r="BH984" s="4"/>
      <c r="BI984" s="4"/>
      <c r="BJ984" s="4"/>
      <c r="BK984" s="4"/>
      <c r="BL984" s="4"/>
      <c r="BM984" s="4"/>
      <c r="BN984" s="4"/>
      <c r="BO984" s="4"/>
      <c r="BP984" s="4"/>
      <c r="BQ984" s="4"/>
      <c r="BR984" s="4"/>
      <c r="BS984" s="4"/>
      <c r="BT984" s="4"/>
      <c r="BU984" s="4"/>
      <c r="BV984" s="4"/>
      <c r="BW984" s="4"/>
    </row>
    <row r="985" spans="1:75" ht="12.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1"/>
      <c r="AA985" s="52"/>
      <c r="AB985" s="58"/>
      <c r="AC985" s="59"/>
      <c r="AD985" s="58"/>
      <c r="AE985" s="58"/>
      <c r="AF985" s="55"/>
      <c r="AG985" s="4"/>
      <c r="AH985" s="4"/>
      <c r="AI985" s="4"/>
      <c r="AJ985" s="4"/>
      <c r="AK985" s="4"/>
      <c r="AL985" s="4"/>
      <c r="AM985" s="4"/>
      <c r="AN985" s="4"/>
      <c r="AO985" s="4"/>
      <c r="AP985" s="4"/>
      <c r="AQ985" s="4"/>
      <c r="AR985" s="4"/>
      <c r="AS985" s="4"/>
      <c r="AT985" s="4"/>
      <c r="AU985" s="4"/>
      <c r="AV985" s="4"/>
      <c r="AW985" s="4"/>
      <c r="AX985" s="4"/>
      <c r="AY985" s="4"/>
      <c r="AZ985" s="4"/>
      <c r="BA985" s="4"/>
      <c r="BB985" s="4"/>
      <c r="BC985" s="4"/>
      <c r="BD985" s="4"/>
      <c r="BE985" s="4"/>
      <c r="BF985" s="4"/>
      <c r="BG985" s="4"/>
      <c r="BH985" s="4"/>
      <c r="BI985" s="4"/>
      <c r="BJ985" s="4"/>
      <c r="BK985" s="4"/>
      <c r="BL985" s="4"/>
      <c r="BM985" s="4"/>
      <c r="BN985" s="4"/>
      <c r="BO985" s="4"/>
      <c r="BP985" s="4"/>
      <c r="BQ985" s="4"/>
      <c r="BR985" s="4"/>
      <c r="BS985" s="4"/>
      <c r="BT985" s="4"/>
      <c r="BU985" s="4"/>
      <c r="BV985" s="4"/>
      <c r="BW985" s="4"/>
    </row>
    <row r="986" spans="1:75" ht="12.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1"/>
      <c r="AA986" s="52"/>
      <c r="AB986" s="58"/>
      <c r="AC986" s="59"/>
      <c r="AD986" s="58"/>
      <c r="AE986" s="58"/>
      <c r="AF986" s="55"/>
      <c r="AG986" s="4"/>
      <c r="AH986" s="4"/>
      <c r="AI986" s="4"/>
      <c r="AJ986" s="4"/>
      <c r="AK986" s="4"/>
      <c r="AL986" s="4"/>
      <c r="AM986" s="4"/>
      <c r="AN986" s="4"/>
      <c r="AO986" s="4"/>
      <c r="AP986" s="4"/>
      <c r="AQ986" s="4"/>
      <c r="AR986" s="4"/>
      <c r="AS986" s="4"/>
      <c r="AT986" s="4"/>
      <c r="AU986" s="4"/>
      <c r="AV986" s="4"/>
      <c r="AW986" s="4"/>
      <c r="AX986" s="4"/>
      <c r="AY986" s="4"/>
      <c r="AZ986" s="4"/>
      <c r="BA986" s="4"/>
      <c r="BB986" s="4"/>
      <c r="BC986" s="4"/>
      <c r="BD986" s="4"/>
      <c r="BE986" s="4"/>
      <c r="BF986" s="4"/>
      <c r="BG986" s="4"/>
      <c r="BH986" s="4"/>
      <c r="BI986" s="4"/>
      <c r="BJ986" s="4"/>
      <c r="BK986" s="4"/>
      <c r="BL986" s="4"/>
      <c r="BM986" s="4"/>
      <c r="BN986" s="4"/>
      <c r="BO986" s="4"/>
      <c r="BP986" s="4"/>
      <c r="BQ986" s="4"/>
      <c r="BR986" s="4"/>
      <c r="BS986" s="4"/>
      <c r="BT986" s="4"/>
      <c r="BU986" s="4"/>
      <c r="BV986" s="4"/>
      <c r="BW986" s="4"/>
    </row>
    <row r="987" spans="1:75" ht="12.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1"/>
      <c r="AA987" s="52"/>
      <c r="AB987" s="58"/>
      <c r="AC987" s="59"/>
      <c r="AD987" s="58"/>
      <c r="AE987" s="58"/>
      <c r="AF987" s="55"/>
      <c r="AG987" s="4"/>
      <c r="AH987" s="4"/>
      <c r="AI987" s="4"/>
      <c r="AJ987" s="4"/>
      <c r="AK987" s="4"/>
      <c r="AL987" s="4"/>
      <c r="AM987" s="4"/>
      <c r="AN987" s="4"/>
      <c r="AO987" s="4"/>
      <c r="AP987" s="4"/>
      <c r="AQ987" s="4"/>
      <c r="AR987" s="4"/>
      <c r="AS987" s="4"/>
      <c r="AT987" s="4"/>
      <c r="AU987" s="4"/>
      <c r="AV987" s="4"/>
      <c r="AW987" s="4"/>
      <c r="AX987" s="4"/>
      <c r="AY987" s="4"/>
      <c r="AZ987" s="4"/>
      <c r="BA987" s="4"/>
      <c r="BB987" s="4"/>
      <c r="BC987" s="4"/>
      <c r="BD987" s="4"/>
      <c r="BE987" s="4"/>
      <c r="BF987" s="4"/>
      <c r="BG987" s="4"/>
      <c r="BH987" s="4"/>
      <c r="BI987" s="4"/>
      <c r="BJ987" s="4"/>
      <c r="BK987" s="4"/>
      <c r="BL987" s="4"/>
      <c r="BM987" s="4"/>
      <c r="BN987" s="4"/>
      <c r="BO987" s="4"/>
      <c r="BP987" s="4"/>
      <c r="BQ987" s="4"/>
      <c r="BR987" s="4"/>
      <c r="BS987" s="4"/>
      <c r="BT987" s="4"/>
      <c r="BU987" s="4"/>
      <c r="BV987" s="4"/>
      <c r="BW987" s="4"/>
    </row>
    <row r="988" spans="1:75" ht="12.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1"/>
      <c r="AA988" s="52"/>
      <c r="AB988" s="58"/>
      <c r="AC988" s="59"/>
      <c r="AD988" s="58"/>
      <c r="AE988" s="58"/>
      <c r="AF988" s="55"/>
      <c r="AG988" s="4"/>
      <c r="AH988" s="4"/>
      <c r="AI988" s="4"/>
      <c r="AJ988" s="4"/>
      <c r="AK988" s="4"/>
      <c r="AL988" s="4"/>
      <c r="AM988" s="4"/>
      <c r="AN988" s="4"/>
      <c r="AO988" s="4"/>
      <c r="AP988" s="4"/>
      <c r="AQ988" s="4"/>
      <c r="AR988" s="4"/>
      <c r="AS988" s="4"/>
      <c r="AT988" s="4"/>
      <c r="AU988" s="4"/>
      <c r="AV988" s="4"/>
      <c r="AW988" s="4"/>
      <c r="AX988" s="4"/>
      <c r="AY988" s="4"/>
      <c r="AZ988" s="4"/>
      <c r="BA988" s="4"/>
      <c r="BB988" s="4"/>
      <c r="BC988" s="4"/>
      <c r="BD988" s="4"/>
      <c r="BE988" s="4"/>
      <c r="BF988" s="4"/>
      <c r="BG988" s="4"/>
      <c r="BH988" s="4"/>
      <c r="BI988" s="4"/>
      <c r="BJ988" s="4"/>
      <c r="BK988" s="4"/>
      <c r="BL988" s="4"/>
      <c r="BM988" s="4"/>
      <c r="BN988" s="4"/>
      <c r="BO988" s="4"/>
      <c r="BP988" s="4"/>
      <c r="BQ988" s="4"/>
      <c r="BR988" s="4"/>
      <c r="BS988" s="4"/>
      <c r="BT988" s="4"/>
      <c r="BU988" s="4"/>
      <c r="BV988" s="4"/>
      <c r="BW988" s="4"/>
    </row>
    <row r="989" spans="1:75" ht="12.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1"/>
      <c r="AA989" s="52"/>
      <c r="AB989" s="58"/>
      <c r="AC989" s="59"/>
      <c r="AD989" s="58"/>
      <c r="AE989" s="58"/>
      <c r="AF989" s="55"/>
      <c r="AG989" s="4"/>
      <c r="AH989" s="4"/>
      <c r="AI989" s="4"/>
      <c r="AJ989" s="4"/>
      <c r="AK989" s="4"/>
      <c r="AL989" s="4"/>
      <c r="AM989" s="4"/>
      <c r="AN989" s="4"/>
      <c r="AO989" s="4"/>
      <c r="AP989" s="4"/>
      <c r="AQ989" s="4"/>
      <c r="AR989" s="4"/>
      <c r="AS989" s="4"/>
      <c r="AT989" s="4"/>
      <c r="AU989" s="4"/>
      <c r="AV989" s="4"/>
      <c r="AW989" s="4"/>
      <c r="AX989" s="4"/>
      <c r="AY989" s="4"/>
      <c r="AZ989" s="4"/>
      <c r="BA989" s="4"/>
      <c r="BB989" s="4"/>
      <c r="BC989" s="4"/>
      <c r="BD989" s="4"/>
      <c r="BE989" s="4"/>
      <c r="BF989" s="4"/>
      <c r="BG989" s="4"/>
      <c r="BH989" s="4"/>
      <c r="BI989" s="4"/>
      <c r="BJ989" s="4"/>
      <c r="BK989" s="4"/>
      <c r="BL989" s="4"/>
      <c r="BM989" s="4"/>
      <c r="BN989" s="4"/>
      <c r="BO989" s="4"/>
      <c r="BP989" s="4"/>
      <c r="BQ989" s="4"/>
      <c r="BR989" s="4"/>
      <c r="BS989" s="4"/>
      <c r="BT989" s="4"/>
      <c r="BU989" s="4"/>
      <c r="BV989" s="4"/>
      <c r="BW989" s="4"/>
    </row>
    <row r="990" spans="1:75" ht="12.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1"/>
      <c r="AA990" s="52"/>
      <c r="AB990" s="58"/>
      <c r="AC990" s="59"/>
      <c r="AD990" s="58"/>
      <c r="AE990" s="58"/>
      <c r="AF990" s="55"/>
      <c r="AG990" s="4"/>
      <c r="AH990" s="4"/>
      <c r="AI990" s="4"/>
      <c r="AJ990" s="4"/>
      <c r="AK990" s="4"/>
      <c r="AL990" s="4"/>
      <c r="AM990" s="4"/>
      <c r="AN990" s="4"/>
      <c r="AO990" s="4"/>
      <c r="AP990" s="4"/>
      <c r="AQ990" s="4"/>
      <c r="AR990" s="4"/>
      <c r="AS990" s="4"/>
      <c r="AT990" s="4"/>
      <c r="AU990" s="4"/>
      <c r="AV990" s="4"/>
      <c r="AW990" s="4"/>
      <c r="AX990" s="4"/>
      <c r="AY990" s="4"/>
      <c r="AZ990" s="4"/>
      <c r="BA990" s="4"/>
      <c r="BB990" s="4"/>
      <c r="BC990" s="4"/>
      <c r="BD990" s="4"/>
      <c r="BE990" s="4"/>
      <c r="BF990" s="4"/>
      <c r="BG990" s="4"/>
      <c r="BH990" s="4"/>
      <c r="BI990" s="4"/>
      <c r="BJ990" s="4"/>
      <c r="BK990" s="4"/>
      <c r="BL990" s="4"/>
      <c r="BM990" s="4"/>
      <c r="BN990" s="4"/>
      <c r="BO990" s="4"/>
      <c r="BP990" s="4"/>
      <c r="BQ990" s="4"/>
      <c r="BR990" s="4"/>
      <c r="BS990" s="4"/>
      <c r="BT990" s="4"/>
      <c r="BU990" s="4"/>
      <c r="BV990" s="4"/>
      <c r="BW990" s="4"/>
    </row>
    <row r="991" spans="1:75" ht="12.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1"/>
      <c r="AA991" s="52"/>
      <c r="AB991" s="58"/>
      <c r="AC991" s="59"/>
      <c r="AD991" s="58"/>
      <c r="AE991" s="58"/>
      <c r="AF991" s="55"/>
      <c r="AG991" s="4"/>
      <c r="AH991" s="4"/>
      <c r="AI991" s="4"/>
      <c r="AJ991" s="4"/>
      <c r="AK991" s="4"/>
      <c r="AL991" s="4"/>
      <c r="AM991" s="4"/>
      <c r="AN991" s="4"/>
      <c r="AO991" s="4"/>
      <c r="AP991" s="4"/>
      <c r="AQ991" s="4"/>
      <c r="AR991" s="4"/>
      <c r="AS991" s="4"/>
      <c r="AT991" s="4"/>
      <c r="AU991" s="4"/>
      <c r="AV991" s="4"/>
      <c r="AW991" s="4"/>
      <c r="AX991" s="4"/>
      <c r="AY991" s="4"/>
      <c r="AZ991" s="4"/>
      <c r="BA991" s="4"/>
      <c r="BB991" s="4"/>
      <c r="BC991" s="4"/>
      <c r="BD991" s="4"/>
      <c r="BE991" s="4"/>
      <c r="BF991" s="4"/>
      <c r="BG991" s="4"/>
      <c r="BH991" s="4"/>
      <c r="BI991" s="4"/>
      <c r="BJ991" s="4"/>
      <c r="BK991" s="4"/>
      <c r="BL991" s="4"/>
      <c r="BM991" s="4"/>
      <c r="BN991" s="4"/>
      <c r="BO991" s="4"/>
      <c r="BP991" s="4"/>
      <c r="BQ991" s="4"/>
      <c r="BR991" s="4"/>
      <c r="BS991" s="4"/>
      <c r="BT991" s="4"/>
      <c r="BU991" s="4"/>
      <c r="BV991" s="4"/>
      <c r="BW991" s="4"/>
    </row>
    <row r="992" spans="1:75" ht="12.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1"/>
      <c r="AA992" s="52"/>
      <c r="AB992" s="58"/>
      <c r="AC992" s="59"/>
      <c r="AD992" s="58"/>
      <c r="AE992" s="58"/>
      <c r="AF992" s="55"/>
      <c r="AG992" s="4"/>
      <c r="AH992" s="4"/>
      <c r="AI992" s="4"/>
      <c r="AJ992" s="4"/>
      <c r="AK992" s="4"/>
      <c r="AL992" s="4"/>
      <c r="AM992" s="4"/>
      <c r="AN992" s="4"/>
      <c r="AO992" s="4"/>
      <c r="AP992" s="4"/>
      <c r="AQ992" s="4"/>
      <c r="AR992" s="4"/>
      <c r="AS992" s="4"/>
      <c r="AT992" s="4"/>
      <c r="AU992" s="4"/>
      <c r="AV992" s="4"/>
      <c r="AW992" s="4"/>
      <c r="AX992" s="4"/>
      <c r="AY992" s="4"/>
      <c r="AZ992" s="4"/>
      <c r="BA992" s="4"/>
      <c r="BB992" s="4"/>
      <c r="BC992" s="4"/>
      <c r="BD992" s="4"/>
      <c r="BE992" s="4"/>
      <c r="BF992" s="4"/>
      <c r="BG992" s="4"/>
      <c r="BH992" s="4"/>
      <c r="BI992" s="4"/>
      <c r="BJ992" s="4"/>
      <c r="BK992" s="4"/>
      <c r="BL992" s="4"/>
      <c r="BM992" s="4"/>
      <c r="BN992" s="4"/>
      <c r="BO992" s="4"/>
      <c r="BP992" s="4"/>
      <c r="BQ992" s="4"/>
      <c r="BR992" s="4"/>
      <c r="BS992" s="4"/>
      <c r="BT992" s="4"/>
      <c r="BU992" s="4"/>
      <c r="BV992" s="4"/>
      <c r="BW992" s="4"/>
    </row>
    <row r="993" spans="1:75" ht="12.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1"/>
      <c r="AA993" s="52"/>
      <c r="AB993" s="58"/>
      <c r="AC993" s="59"/>
      <c r="AD993" s="58"/>
      <c r="AE993" s="58"/>
      <c r="AF993" s="55"/>
      <c r="AG993" s="4"/>
      <c r="AH993" s="4"/>
      <c r="AI993" s="4"/>
      <c r="AJ993" s="4"/>
      <c r="AK993" s="4"/>
      <c r="AL993" s="4"/>
      <c r="AM993" s="4"/>
      <c r="AN993" s="4"/>
      <c r="AO993" s="4"/>
      <c r="AP993" s="4"/>
      <c r="AQ993" s="4"/>
      <c r="AR993" s="4"/>
      <c r="AS993" s="4"/>
      <c r="AT993" s="4"/>
      <c r="AU993" s="4"/>
      <c r="AV993" s="4"/>
      <c r="AW993" s="4"/>
      <c r="AX993" s="4"/>
      <c r="AY993" s="4"/>
      <c r="AZ993" s="4"/>
      <c r="BA993" s="4"/>
      <c r="BB993" s="4"/>
      <c r="BC993" s="4"/>
      <c r="BD993" s="4"/>
      <c r="BE993" s="4"/>
      <c r="BF993" s="4"/>
      <c r="BG993" s="4"/>
      <c r="BH993" s="4"/>
      <c r="BI993" s="4"/>
      <c r="BJ993" s="4"/>
      <c r="BK993" s="4"/>
      <c r="BL993" s="4"/>
      <c r="BM993" s="4"/>
      <c r="BN993" s="4"/>
      <c r="BO993" s="4"/>
      <c r="BP993" s="4"/>
      <c r="BQ993" s="4"/>
      <c r="BR993" s="4"/>
      <c r="BS993" s="4"/>
      <c r="BT993" s="4"/>
      <c r="BU993" s="4"/>
      <c r="BV993" s="4"/>
      <c r="BW993" s="4"/>
    </row>
    <row r="994" spans="1:75" ht="12.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1"/>
      <c r="AA994" s="52"/>
      <c r="AB994" s="58"/>
      <c r="AC994" s="59"/>
      <c r="AD994" s="58"/>
      <c r="AE994" s="58"/>
      <c r="AF994" s="55"/>
      <c r="AG994" s="4"/>
      <c r="AH994" s="4"/>
      <c r="AI994" s="4"/>
      <c r="AJ994" s="4"/>
      <c r="AK994" s="4"/>
      <c r="AL994" s="4"/>
      <c r="AM994" s="4"/>
      <c r="AN994" s="4"/>
      <c r="AO994" s="4"/>
      <c r="AP994" s="4"/>
      <c r="AQ994" s="4"/>
      <c r="AR994" s="4"/>
      <c r="AS994" s="4"/>
      <c r="AT994" s="4"/>
      <c r="AU994" s="4"/>
      <c r="AV994" s="4"/>
      <c r="AW994" s="4"/>
      <c r="AX994" s="4"/>
      <c r="AY994" s="4"/>
      <c r="AZ994" s="4"/>
      <c r="BA994" s="4"/>
      <c r="BB994" s="4"/>
      <c r="BC994" s="4"/>
      <c r="BD994" s="4"/>
      <c r="BE994" s="4"/>
      <c r="BF994" s="4"/>
      <c r="BG994" s="4"/>
      <c r="BH994" s="4"/>
      <c r="BI994" s="4"/>
      <c r="BJ994" s="4"/>
      <c r="BK994" s="4"/>
      <c r="BL994" s="4"/>
      <c r="BM994" s="4"/>
      <c r="BN994" s="4"/>
      <c r="BO994" s="4"/>
      <c r="BP994" s="4"/>
      <c r="BQ994" s="4"/>
      <c r="BR994" s="4"/>
      <c r="BS994" s="4"/>
      <c r="BT994" s="4"/>
      <c r="BU994" s="4"/>
      <c r="BV994" s="4"/>
      <c r="BW994" s="4"/>
    </row>
    <row r="995" spans="1:75" ht="12.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1"/>
      <c r="AA995" s="52"/>
      <c r="AB995" s="58"/>
      <c r="AC995" s="59"/>
      <c r="AD995" s="58"/>
      <c r="AE995" s="58"/>
      <c r="AF995" s="55"/>
      <c r="AG995" s="4"/>
      <c r="AH995" s="4"/>
      <c r="AI995" s="4"/>
      <c r="AJ995" s="4"/>
      <c r="AK995" s="4"/>
      <c r="AL995" s="4"/>
      <c r="AM995" s="4"/>
      <c r="AN995" s="4"/>
      <c r="AO995" s="4"/>
      <c r="AP995" s="4"/>
      <c r="AQ995" s="4"/>
      <c r="AR995" s="4"/>
      <c r="AS995" s="4"/>
      <c r="AT995" s="4"/>
      <c r="AU995" s="4"/>
      <c r="AV995" s="4"/>
      <c r="AW995" s="4"/>
      <c r="AX995" s="4"/>
      <c r="AY995" s="4"/>
      <c r="AZ995" s="4"/>
      <c r="BA995" s="4"/>
      <c r="BB995" s="4"/>
      <c r="BC995" s="4"/>
      <c r="BD995" s="4"/>
      <c r="BE995" s="4"/>
      <c r="BF995" s="4"/>
      <c r="BG995" s="4"/>
      <c r="BH995" s="4"/>
      <c r="BI995" s="4"/>
      <c r="BJ995" s="4"/>
      <c r="BK995" s="4"/>
      <c r="BL995" s="4"/>
      <c r="BM995" s="4"/>
      <c r="BN995" s="4"/>
      <c r="BO995" s="4"/>
      <c r="BP995" s="4"/>
      <c r="BQ995" s="4"/>
      <c r="BR995" s="4"/>
      <c r="BS995" s="4"/>
      <c r="BT995" s="4"/>
      <c r="BU995" s="4"/>
      <c r="BV995" s="4"/>
      <c r="BW995" s="4"/>
    </row>
    <row r="996" spans="1:75" ht="12.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1"/>
      <c r="AA996" s="52"/>
      <c r="AB996" s="58"/>
      <c r="AC996" s="59"/>
      <c r="AD996" s="58"/>
      <c r="AE996" s="58"/>
      <c r="AF996" s="55"/>
      <c r="AG996" s="4"/>
      <c r="AH996" s="4"/>
      <c r="AI996" s="4"/>
      <c r="AJ996" s="4"/>
      <c r="AK996" s="4"/>
      <c r="AL996" s="4"/>
      <c r="AM996" s="4"/>
      <c r="AN996" s="4"/>
      <c r="AO996" s="4"/>
      <c r="AP996" s="4"/>
      <c r="AQ996" s="4"/>
      <c r="AR996" s="4"/>
      <c r="AS996" s="4"/>
      <c r="AT996" s="4"/>
      <c r="AU996" s="4"/>
      <c r="AV996" s="4"/>
      <c r="AW996" s="4"/>
      <c r="AX996" s="4"/>
      <c r="AY996" s="4"/>
      <c r="AZ996" s="4"/>
      <c r="BA996" s="4"/>
      <c r="BB996" s="4"/>
      <c r="BC996" s="4"/>
      <c r="BD996" s="4"/>
      <c r="BE996" s="4"/>
      <c r="BF996" s="4"/>
      <c r="BG996" s="4"/>
      <c r="BH996" s="4"/>
      <c r="BI996" s="4"/>
      <c r="BJ996" s="4"/>
      <c r="BK996" s="4"/>
      <c r="BL996" s="4"/>
      <c r="BM996" s="4"/>
      <c r="BN996" s="4"/>
      <c r="BO996" s="4"/>
      <c r="BP996" s="4"/>
      <c r="BQ996" s="4"/>
      <c r="BR996" s="4"/>
      <c r="BS996" s="4"/>
      <c r="BT996" s="4"/>
      <c r="BU996" s="4"/>
      <c r="BV996" s="4"/>
      <c r="BW996" s="4"/>
    </row>
    <row r="997" spans="1:75" ht="12.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1"/>
      <c r="AA997" s="52"/>
      <c r="AB997" s="58"/>
      <c r="AC997" s="59"/>
      <c r="AD997" s="58"/>
      <c r="AE997" s="58"/>
      <c r="AF997" s="55"/>
      <c r="AG997" s="4"/>
      <c r="AH997" s="4"/>
      <c r="AI997" s="4"/>
      <c r="AJ997" s="4"/>
      <c r="AK997" s="4"/>
      <c r="AL997" s="4"/>
      <c r="AM997" s="4"/>
      <c r="AN997" s="4"/>
      <c r="AO997" s="4"/>
      <c r="AP997" s="4"/>
      <c r="AQ997" s="4"/>
      <c r="AR997" s="4"/>
      <c r="AS997" s="4"/>
      <c r="AT997" s="4"/>
      <c r="AU997" s="4"/>
      <c r="AV997" s="4"/>
      <c r="AW997" s="4"/>
      <c r="AX997" s="4"/>
      <c r="AY997" s="4"/>
      <c r="AZ997" s="4"/>
      <c r="BA997" s="4"/>
      <c r="BB997" s="4"/>
      <c r="BC997" s="4"/>
      <c r="BD997" s="4"/>
      <c r="BE997" s="4"/>
      <c r="BF997" s="4"/>
      <c r="BG997" s="4"/>
      <c r="BH997" s="4"/>
      <c r="BI997" s="4"/>
      <c r="BJ997" s="4"/>
      <c r="BK997" s="4"/>
      <c r="BL997" s="4"/>
      <c r="BM997" s="4"/>
      <c r="BN997" s="4"/>
      <c r="BO997" s="4"/>
      <c r="BP997" s="4"/>
      <c r="BQ997" s="4"/>
      <c r="BR997" s="4"/>
      <c r="BS997" s="4"/>
      <c r="BT997" s="4"/>
      <c r="BU997" s="4"/>
      <c r="BV997" s="4"/>
      <c r="BW997" s="4"/>
    </row>
    <row r="998" spans="1:75" ht="12.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1"/>
      <c r="AA998" s="52"/>
      <c r="AB998" s="58"/>
      <c r="AC998" s="59"/>
      <c r="AD998" s="58"/>
      <c r="AE998" s="58"/>
      <c r="AF998" s="55"/>
      <c r="AG998" s="4"/>
      <c r="AH998" s="4"/>
      <c r="AI998" s="4"/>
      <c r="AJ998" s="4"/>
      <c r="AK998" s="4"/>
      <c r="AL998" s="4"/>
      <c r="AM998" s="4"/>
      <c r="AN998" s="4"/>
      <c r="AO998" s="4"/>
      <c r="AP998" s="4"/>
      <c r="AQ998" s="4"/>
      <c r="AR998" s="4"/>
      <c r="AS998" s="4"/>
      <c r="AT998" s="4"/>
      <c r="AU998" s="4"/>
      <c r="AV998" s="4"/>
      <c r="AW998" s="4"/>
      <c r="AX998" s="4"/>
      <c r="AY998" s="4"/>
      <c r="AZ998" s="4"/>
      <c r="BA998" s="4"/>
      <c r="BB998" s="4"/>
      <c r="BC998" s="4"/>
      <c r="BD998" s="4"/>
      <c r="BE998" s="4"/>
      <c r="BF998" s="4"/>
      <c r="BG998" s="4"/>
      <c r="BH998" s="4"/>
      <c r="BI998" s="4"/>
      <c r="BJ998" s="4"/>
      <c r="BK998" s="4"/>
      <c r="BL998" s="4"/>
      <c r="BM998" s="4"/>
      <c r="BN998" s="4"/>
      <c r="BO998" s="4"/>
      <c r="BP998" s="4"/>
      <c r="BQ998" s="4"/>
      <c r="BR998" s="4"/>
      <c r="BS998" s="4"/>
      <c r="BT998" s="4"/>
      <c r="BU998" s="4"/>
      <c r="BV998" s="4"/>
      <c r="BW998" s="4"/>
    </row>
    <row r="999" spans="1:75" ht="12.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1"/>
      <c r="AA999" s="52"/>
      <c r="AB999" s="58"/>
      <c r="AC999" s="59"/>
      <c r="AD999" s="58"/>
      <c r="AE999" s="58"/>
      <c r="AF999" s="55"/>
      <c r="AG999" s="4"/>
      <c r="AH999" s="4"/>
      <c r="AI999" s="4"/>
      <c r="AJ999" s="4"/>
      <c r="AK999" s="4"/>
      <c r="AL999" s="4"/>
      <c r="AM999" s="4"/>
      <c r="AN999" s="4"/>
      <c r="AO999" s="4"/>
      <c r="AP999" s="4"/>
      <c r="AQ999" s="4"/>
      <c r="AR999" s="4"/>
      <c r="AS999" s="4"/>
      <c r="AT999" s="4"/>
      <c r="AU999" s="4"/>
      <c r="AV999" s="4"/>
      <c r="AW999" s="4"/>
      <c r="AX999" s="4"/>
      <c r="AY999" s="4"/>
      <c r="AZ999" s="4"/>
      <c r="BA999" s="4"/>
      <c r="BB999" s="4"/>
      <c r="BC999" s="4"/>
      <c r="BD999" s="4"/>
      <c r="BE999" s="4"/>
      <c r="BF999" s="4"/>
      <c r="BG999" s="4"/>
      <c r="BH999" s="4"/>
      <c r="BI999" s="4"/>
      <c r="BJ999" s="4"/>
      <c r="BK999" s="4"/>
      <c r="BL999" s="4"/>
      <c r="BM999" s="4"/>
      <c r="BN999" s="4"/>
      <c r="BO999" s="4"/>
      <c r="BP999" s="4"/>
      <c r="BQ999" s="4"/>
      <c r="BR999" s="4"/>
      <c r="BS999" s="4"/>
      <c r="BT999" s="4"/>
      <c r="BU999" s="4"/>
      <c r="BV999" s="4"/>
      <c r="BW999" s="4"/>
    </row>
    <row r="1000" spans="1:75" ht="12.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1"/>
      <c r="AA1000" s="52"/>
      <c r="AB1000" s="58"/>
      <c r="AC1000" s="59"/>
      <c r="AD1000" s="58"/>
      <c r="AE1000" s="58"/>
      <c r="AF1000" s="55"/>
      <c r="AG1000" s="4"/>
      <c r="AH1000" s="4"/>
      <c r="AI1000" s="4"/>
      <c r="AJ1000" s="4"/>
      <c r="AK1000" s="4"/>
      <c r="AL1000" s="4"/>
      <c r="AM1000" s="4"/>
      <c r="AN1000" s="4"/>
      <c r="AO1000" s="4"/>
      <c r="AP1000" s="4"/>
      <c r="AQ1000" s="4"/>
      <c r="AR1000" s="4"/>
      <c r="AS1000" s="4"/>
      <c r="AT1000" s="4"/>
      <c r="AU1000" s="4"/>
      <c r="AV1000" s="4"/>
      <c r="AW1000" s="4"/>
      <c r="AX1000" s="4"/>
      <c r="AY1000" s="4"/>
      <c r="AZ1000" s="4"/>
      <c r="BA1000" s="4"/>
      <c r="BB1000" s="4"/>
      <c r="BC1000" s="4"/>
      <c r="BD1000" s="4"/>
      <c r="BE1000" s="4"/>
      <c r="BF1000" s="4"/>
      <c r="BG1000" s="4"/>
      <c r="BH1000" s="4"/>
      <c r="BI1000" s="4"/>
      <c r="BJ1000" s="4"/>
      <c r="BK1000" s="4"/>
      <c r="BL1000" s="4"/>
      <c r="BM1000" s="4"/>
      <c r="BN1000" s="4"/>
      <c r="BO1000" s="4"/>
      <c r="BP1000" s="4"/>
      <c r="BQ1000" s="4"/>
      <c r="BR1000" s="4"/>
      <c r="BS1000" s="4"/>
      <c r="BT1000" s="4"/>
      <c r="BU1000" s="4"/>
      <c r="BV1000" s="4"/>
      <c r="BW1000" s="4"/>
    </row>
  </sheetData>
  <mergeCells count="116">
    <mergeCell ref="A41:Y41"/>
    <mergeCell ref="A45:E47"/>
    <mergeCell ref="F45:L47"/>
    <mergeCell ref="N45:P45"/>
    <mergeCell ref="Q45:S45"/>
    <mergeCell ref="T45:Y45"/>
    <mergeCell ref="N46:P47"/>
    <mergeCell ref="Q46:S47"/>
    <mergeCell ref="T46:Y47"/>
    <mergeCell ref="A36:A39"/>
    <mergeCell ref="B36:Y36"/>
    <mergeCell ref="B37:Y37"/>
    <mergeCell ref="B38:Y38"/>
    <mergeCell ref="B39:Y39"/>
    <mergeCell ref="A34:B35"/>
    <mergeCell ref="C34:H34"/>
    <mergeCell ref="I34:N34"/>
    <mergeCell ref="O34:T34"/>
    <mergeCell ref="U34:Y34"/>
    <mergeCell ref="C35:F35"/>
    <mergeCell ref="G35:J35"/>
    <mergeCell ref="K35:M35"/>
    <mergeCell ref="N35:Q35"/>
    <mergeCell ref="R35:U35"/>
    <mergeCell ref="A32:D32"/>
    <mergeCell ref="E32:Y32"/>
    <mergeCell ref="B30:D30"/>
    <mergeCell ref="E30:G30"/>
    <mergeCell ref="H30:J30"/>
    <mergeCell ref="K30:M30"/>
    <mergeCell ref="N30:P30"/>
    <mergeCell ref="Q30:S30"/>
    <mergeCell ref="V35:Y35"/>
    <mergeCell ref="AF24:AF25"/>
    <mergeCell ref="A26:A30"/>
    <mergeCell ref="B26:D26"/>
    <mergeCell ref="B27:D28"/>
    <mergeCell ref="E27:I28"/>
    <mergeCell ref="J27:N27"/>
    <mergeCell ref="O27:S28"/>
    <mergeCell ref="T27:Y27"/>
    <mergeCell ref="AB27:AB29"/>
    <mergeCell ref="AC27:AC29"/>
    <mergeCell ref="AD27:AD29"/>
    <mergeCell ref="AE27:AE29"/>
    <mergeCell ref="AF27:AF29"/>
    <mergeCell ref="J28:N28"/>
    <mergeCell ref="T28:Y28"/>
    <mergeCell ref="E29:J29"/>
    <mergeCell ref="K29:Q29"/>
    <mergeCell ref="R29:Y29"/>
    <mergeCell ref="T30:V30"/>
    <mergeCell ref="W30:Y30"/>
    <mergeCell ref="AA30:AA31"/>
    <mergeCell ref="A31:D31"/>
    <mergeCell ref="E31:Y31"/>
    <mergeCell ref="A22:B22"/>
    <mergeCell ref="V22:Y22"/>
    <mergeCell ref="AA22:AA29"/>
    <mergeCell ref="A23:A24"/>
    <mergeCell ref="B23:Y23"/>
    <mergeCell ref="B24:Y24"/>
    <mergeCell ref="B29:D29"/>
    <mergeCell ref="AD24:AD25"/>
    <mergeCell ref="AE24:AE25"/>
    <mergeCell ref="AF11:AF12"/>
    <mergeCell ref="A13:B13"/>
    <mergeCell ref="C13:F13"/>
    <mergeCell ref="G13:M13"/>
    <mergeCell ref="N13:S13"/>
    <mergeCell ref="T13:Y13"/>
    <mergeCell ref="AC11:AC12"/>
    <mergeCell ref="A16:B17"/>
    <mergeCell ref="C16:Y16"/>
    <mergeCell ref="C17:Y17"/>
    <mergeCell ref="AA17:AA21"/>
    <mergeCell ref="A18:B19"/>
    <mergeCell ref="D18:Y18"/>
    <mergeCell ref="C19:Y19"/>
    <mergeCell ref="A20:B20"/>
    <mergeCell ref="K20:Q20"/>
    <mergeCell ref="R20:Y20"/>
    <mergeCell ref="A21:B21"/>
    <mergeCell ref="K21:Q21"/>
    <mergeCell ref="AD7:AD8"/>
    <mergeCell ref="AE7:AE8"/>
    <mergeCell ref="AF7:AF8"/>
    <mergeCell ref="AB9:AB10"/>
    <mergeCell ref="AC9:AC10"/>
    <mergeCell ref="AD9:AD10"/>
    <mergeCell ref="AE9:AE10"/>
    <mergeCell ref="AF9:AF10"/>
    <mergeCell ref="AD3:AD4"/>
    <mergeCell ref="AE3:AE4"/>
    <mergeCell ref="AF3:AF4"/>
    <mergeCell ref="AB5:AB6"/>
    <mergeCell ref="AC5:AC6"/>
    <mergeCell ref="AD5:AD6"/>
    <mergeCell ref="AE5:AE6"/>
    <mergeCell ref="AF5:AF6"/>
    <mergeCell ref="A1:Y1"/>
    <mergeCell ref="AA1:AB1"/>
    <mergeCell ref="V3:Y3"/>
    <mergeCell ref="AA3:AA16"/>
    <mergeCell ref="AB3:AB4"/>
    <mergeCell ref="AC3:AC4"/>
    <mergeCell ref="AB7:AB8"/>
    <mergeCell ref="AC7:AC8"/>
    <mergeCell ref="A11:Y11"/>
    <mergeCell ref="A14:B14"/>
    <mergeCell ref="C14:F14"/>
    <mergeCell ref="G14:M14"/>
    <mergeCell ref="N14:S14"/>
    <mergeCell ref="T14:Y14"/>
    <mergeCell ref="A15:B15"/>
    <mergeCell ref="C15:Y15"/>
  </mergeCells>
  <phoneticPr fontId="27"/>
  <conditionalFormatting sqref="AD16:AD22 AD3:AD11 AD13:AD14 AD26 AD24">
    <cfRule type="cellIs" dxfId="3" priority="4" operator="equal">
      <formula>""</formula>
    </cfRule>
  </conditionalFormatting>
  <conditionalFormatting sqref="AD12">
    <cfRule type="cellIs" dxfId="2" priority="3" operator="equal">
      <formula>""</formula>
    </cfRule>
  </conditionalFormatting>
  <conditionalFormatting sqref="AD23">
    <cfRule type="cellIs" dxfId="1" priority="2" operator="equal">
      <formula>""</formula>
    </cfRule>
  </conditionalFormatting>
  <conditionalFormatting sqref="AD27:AD29">
    <cfRule type="cellIs" dxfId="0" priority="1" operator="equal">
      <formula>""</formula>
    </cfRule>
  </conditionalFormatting>
  <dataValidations count="1">
    <dataValidation type="list" allowBlank="1" showInputMessage="1" showErrorMessage="1" sqref="AD27:AD29" xr:uid="{9B3DB4B7-E050-496A-AE0E-36AC5855ED54}">
      <formula1>"A,B,C"</formula1>
    </dataValidation>
  </dataValidations>
  <printOptions horizontalCentered="1"/>
  <pageMargins left="0.37" right="0.25" top="0.51" bottom="0.2" header="0" footer="0"/>
  <pageSetup paperSize="9" scale="6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1DC19-1035-4FB8-B80C-142F9538B81F}">
  <sheetPr>
    <tabColor theme="0" tint="-0.499984740745262"/>
  </sheetPr>
  <dimension ref="A1:O5"/>
  <sheetViews>
    <sheetView workbookViewId="0">
      <selection activeCell="D36" sqref="D36"/>
    </sheetView>
  </sheetViews>
  <sheetFormatPr defaultRowHeight="14.4"/>
  <cols>
    <col min="3" max="6" width="20.6640625" customWidth="1"/>
    <col min="7" max="7" width="9.44140625" style="75" bestFit="1" customWidth="1"/>
    <col min="9" max="10" width="40.6640625" customWidth="1"/>
  </cols>
  <sheetData>
    <row r="1" spans="1:15">
      <c r="A1" s="72" t="s">
        <v>147</v>
      </c>
      <c r="B1" s="68" t="s">
        <v>145</v>
      </c>
      <c r="C1" s="71" t="s">
        <v>146</v>
      </c>
      <c r="D1">
        <v>3</v>
      </c>
      <c r="E1">
        <v>3</v>
      </c>
      <c r="F1">
        <v>3</v>
      </c>
      <c r="G1" s="77">
        <v>3</v>
      </c>
      <c r="H1">
        <v>4</v>
      </c>
      <c r="I1">
        <v>4</v>
      </c>
      <c r="J1">
        <v>4</v>
      </c>
      <c r="K1">
        <v>5</v>
      </c>
      <c r="L1">
        <v>5</v>
      </c>
      <c r="M1">
        <v>5</v>
      </c>
      <c r="N1">
        <v>5</v>
      </c>
    </row>
    <row r="2" spans="1:15" s="76" customFormat="1" ht="28.8">
      <c r="A2" s="80" t="s">
        <v>143</v>
      </c>
      <c r="B2" s="81" t="s">
        <v>144</v>
      </c>
      <c r="C2" s="82" t="s">
        <v>148</v>
      </c>
      <c r="D2" s="82" t="s">
        <v>149</v>
      </c>
      <c r="E2" s="83" t="s">
        <v>150</v>
      </c>
      <c r="F2" s="82" t="s">
        <v>151</v>
      </c>
      <c r="G2" s="84" t="s">
        <v>152</v>
      </c>
      <c r="H2" s="82" t="s">
        <v>153</v>
      </c>
      <c r="I2" s="82" t="s">
        <v>154</v>
      </c>
      <c r="J2" s="82" t="s">
        <v>155</v>
      </c>
      <c r="K2" s="83" t="s">
        <v>156</v>
      </c>
      <c r="L2" s="83" t="s">
        <v>157</v>
      </c>
      <c r="M2" s="83" t="s">
        <v>158</v>
      </c>
      <c r="N2" s="83" t="s">
        <v>159</v>
      </c>
    </row>
    <row r="3" spans="1:15" s="76" customFormat="1" ht="15" thickBot="1">
      <c r="A3" s="132" t="s">
        <v>162</v>
      </c>
      <c r="B3" s="85"/>
      <c r="C3" s="88">
        <f>IF(C5=0,IF(LEN(C4)&gt;=11,CONCATENATE(LEN(C4)-10,"超"),LEN(C4)),IF(LEN(C5)&gt;=11,CONCATENATE(LEN(C5)-10,"超"),LEN(C5)))</f>
        <v>1</v>
      </c>
      <c r="D3" s="88">
        <f>IF(D5="",IF(LEN(D4)&gt;=20,CONCATENATE(LEN(D4)-20,"超"),LEN(D4)),IF(LEN(D5)&gt;=20,CONCATENATE(LEN(D5)-20,"超"),LEN(D5)))</f>
        <v>0</v>
      </c>
      <c r="E3" s="88">
        <f>IF(E5=0,IF(LEN(E4)&gt;=11,CONCATENATE(LEN(E4)-10,"超"),LEN(E4)),IF(LEN(E5)&gt;=11,CONCATENATE(LEN(E5)-10,"超"),LEN(E5)))</f>
        <v>1</v>
      </c>
      <c r="F3" s="88">
        <f>IF(F5="",IF(LEN(F4)&gt;=20,CONCATENATE(LEN(F4)-20,"超"),LEN(F4)),IF(LEN(F5)&gt;=20,CONCATENATE(LEN(F5)-20,"超"),LEN(F5)))</f>
        <v>0</v>
      </c>
      <c r="G3" s="86"/>
      <c r="H3" s="87"/>
      <c r="I3" s="87"/>
      <c r="J3" s="88">
        <f>IF(J5="",IF(LEN(J4)&gt;=20,CONCATENATE(LEN(J4)-20,"超"),LEN(J4)),IF(LEN(J5)&gt;=20,CONCATENATE(LEN(J5)-20,"超"),LEN(J5)))</f>
        <v>0</v>
      </c>
      <c r="K3" s="88"/>
      <c r="L3" s="88"/>
      <c r="M3" s="88"/>
      <c r="N3" s="88"/>
    </row>
    <row r="4" spans="1:15" ht="15" thickTop="1">
      <c r="A4" s="73">
        <f>日本語!AD14</f>
        <v>0</v>
      </c>
      <c r="B4" t="str">
        <f>CONCATENATE("K",LEFT(A4,2),RIGHT(A4,5))</f>
        <v>K00</v>
      </c>
      <c r="C4" s="73">
        <f>日本語!AD7</f>
        <v>0</v>
      </c>
      <c r="D4" t="str">
        <f>ASC(SUBSTITUTE(日本語!AD5,"ヴ","ｳﾞ"))</f>
        <v/>
      </c>
      <c r="E4" s="73">
        <f>C4</f>
        <v>0</v>
      </c>
      <c r="F4" t="str">
        <f>SUBSTITUTE(SUBSTITUTE(SUBSTITUTE(SUBSTITUTE(SUBSTITUTE(SUBSTITUTE(SUBSTITUTE(SUBSTITUTE(SUBSTITUTE(D4,"ｧ","ｱ"),"ｨ","ｲ"),"ｩ","ｳ"),"ｪ","ｴ"),"ｫ","ｵ"),"ｬ","ﾔ"),"ｭ","ﾕ"),"ｮ","ﾖ"),"ｯ","ﾂ")</f>
        <v/>
      </c>
      <c r="G4" s="75">
        <f>日本語!AD16</f>
        <v>0</v>
      </c>
      <c r="H4" s="78" t="str">
        <f>ASC(日本語!AD9)</f>
        <v/>
      </c>
      <c r="I4" s="79" t="str">
        <f>DBCS(日本語!AD11)</f>
        <v/>
      </c>
      <c r="J4" s="79" t="str">
        <f>DBCS(日本語!AD12)</f>
        <v/>
      </c>
      <c r="K4" s="79">
        <f>IF(日本語!AD23="ゆうちょ銀行","9900",日本語!AD23)</f>
        <v>0</v>
      </c>
      <c r="L4" s="79">
        <f>IF(日本語!AD23="ゆうちょ銀行",日本語!BB26,日本語!AD24)</f>
        <v>0</v>
      </c>
      <c r="M4" s="74" t="str">
        <f>日本語!E30&amp;日本語!H30&amp;日本語!K30&amp;日本語!N30&amp;日本語!Q30&amp;日本語!T30&amp;日本語!W30</f>
        <v>000000</v>
      </c>
      <c r="N4" t="str">
        <f>日本語!BC20</f>
        <v/>
      </c>
      <c r="O4" s="68" t="s">
        <v>242</v>
      </c>
    </row>
    <row r="5" spans="1:15">
      <c r="A5" s="73">
        <f>English!AD14</f>
        <v>0</v>
      </c>
      <c r="B5" t="str">
        <f>CONCATENATE("K",LEFT(A5,2),RIGHT(A5,5))</f>
        <v>K00</v>
      </c>
      <c r="C5" s="73">
        <f>English!AD7</f>
        <v>0</v>
      </c>
      <c r="D5" t="str">
        <f>ASC(SUBSTITUTE(English!AD5,"ヴ","ｳﾞ"))</f>
        <v/>
      </c>
      <c r="E5" s="73">
        <f>C5</f>
        <v>0</v>
      </c>
      <c r="F5" s="100" t="str">
        <f>SUBSTITUTE(SUBSTITUTE(SUBSTITUTE(SUBSTITUTE(SUBSTITUTE(SUBSTITUTE(SUBSTITUTE(SUBSTITUTE(SUBSTITUTE(D5,"ｧ","ｱ"),"ｨ","ｲ"),"ｩ","ｳ"),"ｪ","ｴ"),"ｫ","ｵ"),"ｬ","ﾔ"),"ｭ","ﾕ"),"ｮ","ﾖ"),"ｯ","ﾂ")</f>
        <v/>
      </c>
      <c r="G5" s="75">
        <f>English!AD16</f>
        <v>0</v>
      </c>
      <c r="H5" t="str">
        <f>ASC(English!AD9)</f>
        <v/>
      </c>
      <c r="I5" t="str">
        <f>DBCS(English!AD11)</f>
        <v/>
      </c>
      <c r="J5" s="77" t="str">
        <f>DBCS(English!AD12)</f>
        <v/>
      </c>
      <c r="K5" s="79">
        <f>IF(English!AD23="ゆうちょ銀行","9900",English!AD23)</f>
        <v>0</v>
      </c>
      <c r="L5" s="79">
        <f>IF(English!AD23="ゆうちょ銀行",English!BB26,English!AD24)</f>
        <v>0</v>
      </c>
      <c r="M5" t="str">
        <f>English!E30&amp;English!H30&amp;English!K30&amp;English!N30&amp;English!Q30&amp;English!T30&amp;English!W30</f>
        <v>000000</v>
      </c>
      <c r="N5" t="str">
        <f>English!BC20</f>
        <v/>
      </c>
      <c r="O5" s="71" t="s">
        <v>243</v>
      </c>
    </row>
  </sheetData>
  <phoneticPr fontId="27"/>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日本語</vt:lpstr>
      <vt:lpstr>English</vt:lpstr>
      <vt:lpstr>事務室使用データ</vt:lpstr>
      <vt:lpstr>English!Print_Area</vt:lpstr>
      <vt:lpstr>日本語!Print_Area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2022-08-08T06:21:16Z</cp:lastPrinted>
  <dcterms:created xsi:type="dcterms:W3CDTF">2010-12-10T05:22:41Z</dcterms:created>
  <dcterms:modified xsi:type="dcterms:W3CDTF">2022-08-31T01:08:19Z</dcterms:modified>
</cp:coreProperties>
</file>